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Приложение 11" sheetId="1" r:id="rId1"/>
  </sheets>
  <definedNames>
    <definedName name="_xlnm.Print_Titles" localSheetId="0">'Приложение 11'!$16:$16</definedName>
  </definedNames>
  <calcPr fullCalcOnLoad="1"/>
</workbook>
</file>

<file path=xl/sharedStrings.xml><?xml version="1.0" encoding="utf-8"?>
<sst xmlns="http://schemas.openxmlformats.org/spreadsheetml/2006/main" count="47" uniqueCount="31">
  <si>
    <t>№ п/п</t>
  </si>
  <si>
    <t>ВСЕГО</t>
  </si>
  <si>
    <t>Направление расходов</t>
  </si>
  <si>
    <t xml:space="preserve">Фактически исполнено </t>
  </si>
  <si>
    <t>За счет средств бюджета округа</t>
  </si>
  <si>
    <t>За счет средств краевого бюджета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</si>
  <si>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</si>
  <si>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устойчивого сокращения непригодного для проживания жилого фонда</t>
  </si>
  <si>
    <t>1.</t>
  </si>
  <si>
    <t>2.</t>
  </si>
  <si>
    <t>3.</t>
  </si>
  <si>
    <t>4.</t>
  </si>
  <si>
    <t>За счет средств федерального бюджета/средств Фонда</t>
  </si>
  <si>
    <t>рублей</t>
  </si>
  <si>
    <t>Утверждено решением о бюджете</t>
  </si>
  <si>
    <t xml:space="preserve">для годового </t>
  </si>
  <si>
    <t xml:space="preserve">Реализация мероприятий по обеспечению устойчивого сокращения непригодного для проживания жилого фонда </t>
  </si>
  <si>
    <t>6.</t>
  </si>
  <si>
    <t>7.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</si>
  <si>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</si>
  <si>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Улучшение качества систем теплоснабжения на территориях муниципальных образований Пермского края </t>
  </si>
  <si>
    <t>Строительство (реконструкция) стадионов, межшкольных стадионов, спортивных площадок и иных спортивных объектов</t>
  </si>
  <si>
    <t>Кассовый план за 9 месяцев</t>
  </si>
  <si>
    <t xml:space="preserve"> Отчет по осуществлению бюджетных инвестиций в форме капитальных вложений в объекты муниципальной собственности Александровского муниципального округа Пермского края за 9 месяцев 2023 года
</t>
  </si>
  <si>
    <t>Уточненные показатели</t>
  </si>
  <si>
    <t>Процент исполнения к кассовому плану за 9 месяцев 2023 года</t>
  </si>
  <si>
    <t>Отклонение показателя исполнения от планового показателя за9 месяцев 2023 года</t>
  </si>
  <si>
    <t xml:space="preserve">к постановлению </t>
  </si>
  <si>
    <t>администрации округа</t>
  </si>
  <si>
    <t xml:space="preserve">от                    № </t>
  </si>
  <si>
    <t>Приложение 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</si>
</sst>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?"/>
    <numFmt numFmtId="182" formatCode="#,##0.00\ _₽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181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60" zoomScaleNormal="60" zoomScalePageLayoutView="0" workbookViewId="0" topLeftCell="A1">
      <selection activeCell="X2" sqref="X2:Y2"/>
    </sheetView>
  </sheetViews>
  <sheetFormatPr defaultColWidth="9.00390625" defaultRowHeight="12.75"/>
  <cols>
    <col min="1" max="1" width="7.75390625" style="6" customWidth="1"/>
    <col min="2" max="2" width="43.875" style="6" customWidth="1"/>
    <col min="3" max="3" width="0.2421875" style="6" hidden="1" customWidth="1"/>
    <col min="4" max="4" width="22.375" style="6" hidden="1" customWidth="1"/>
    <col min="5" max="5" width="21.375" style="6" hidden="1" customWidth="1"/>
    <col min="6" max="6" width="23.625" style="6" hidden="1" customWidth="1"/>
    <col min="7" max="7" width="19.25390625" style="6" customWidth="1"/>
    <col min="8" max="8" width="17.875" style="6" customWidth="1"/>
    <col min="9" max="9" width="17.75390625" style="6" customWidth="1"/>
    <col min="10" max="13" width="18.75390625" style="6" customWidth="1"/>
    <col min="14" max="14" width="19.75390625" style="6" customWidth="1"/>
    <col min="15" max="16" width="18.375" style="6" customWidth="1"/>
    <col min="17" max="17" width="18.125" style="6" customWidth="1"/>
    <col min="18" max="18" width="19.375" style="6" customWidth="1"/>
    <col min="19" max="19" width="21.875" style="6" customWidth="1"/>
    <col min="20" max="20" width="19.375" style="6" customWidth="1"/>
    <col min="21" max="21" width="19.875" style="6" customWidth="1"/>
    <col min="22" max="22" width="19.75390625" style="6" customWidth="1"/>
    <col min="23" max="23" width="26.00390625" style="6" customWidth="1"/>
    <col min="24" max="24" width="20.75390625" style="6" customWidth="1"/>
    <col min="25" max="25" width="20.875" style="6" customWidth="1"/>
    <col min="26" max="26" width="18.875" style="6" customWidth="1"/>
    <col min="27" max="16384" width="9.125" style="6" customWidth="1"/>
  </cols>
  <sheetData>
    <row r="1" spans="1:26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9" t="s">
        <v>30</v>
      </c>
      <c r="Y1" s="49"/>
      <c r="Z1"/>
    </row>
    <row r="2" spans="1:26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9" t="s">
        <v>27</v>
      </c>
      <c r="Y2" s="49"/>
      <c r="Z2"/>
    </row>
    <row r="3" spans="1:26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7"/>
      <c r="V3" s="7"/>
      <c r="W3" s="7"/>
      <c r="X3" s="45" t="s">
        <v>28</v>
      </c>
      <c r="Y3" s="45"/>
      <c r="Z3"/>
    </row>
    <row r="4" spans="1:26" ht="18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  <c r="T4" s="7"/>
      <c r="U4" s="7"/>
      <c r="V4" s="7"/>
      <c r="W4" s="7"/>
      <c r="X4" s="20" t="s">
        <v>29</v>
      </c>
      <c r="Y4" s="44"/>
      <c r="Z4"/>
    </row>
    <row r="5" spans="1:25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  <c r="T5" s="8"/>
      <c r="U5" s="8"/>
      <c r="V5" s="8"/>
      <c r="W5" s="7"/>
      <c r="X5" s="7" t="s">
        <v>29</v>
      </c>
      <c r="Y5" s="10"/>
    </row>
    <row r="6" spans="1:25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W6" s="5"/>
      <c r="X6" s="5"/>
      <c r="Y6" s="5"/>
    </row>
    <row r="7" spans="1:25" ht="1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8.75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8.75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39" customHeight="1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5" ht="7.5" customHeight="1" hidden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4"/>
      <c r="Y11" s="5"/>
    </row>
    <row r="12" spans="1:25" ht="18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25"/>
      <c r="Y12" s="5"/>
    </row>
    <row r="13" ht="12.75" hidden="1"/>
    <row r="14" spans="3:26" ht="15.75">
      <c r="C14" s="48" t="s">
        <v>15</v>
      </c>
      <c r="D14" s="48"/>
      <c r="E14" s="48"/>
      <c r="W14" s="9"/>
      <c r="X14" s="9"/>
      <c r="Z14" s="9" t="s">
        <v>13</v>
      </c>
    </row>
    <row r="15" spans="1:26" ht="138" customHeight="1">
      <c r="A15" s="1" t="s">
        <v>0</v>
      </c>
      <c r="B15" s="2" t="s">
        <v>2</v>
      </c>
      <c r="C15" s="2" t="s">
        <v>14</v>
      </c>
      <c r="D15" s="28" t="s">
        <v>12</v>
      </c>
      <c r="E15" s="11" t="s">
        <v>4</v>
      </c>
      <c r="F15" s="11" t="s">
        <v>5</v>
      </c>
      <c r="G15" s="2" t="s">
        <v>24</v>
      </c>
      <c r="H15" s="28" t="s">
        <v>12</v>
      </c>
      <c r="I15" s="11" t="s">
        <v>4</v>
      </c>
      <c r="J15" s="11" t="s">
        <v>5</v>
      </c>
      <c r="K15" s="39" t="s">
        <v>22</v>
      </c>
      <c r="L15" s="28" t="s">
        <v>12</v>
      </c>
      <c r="M15" s="11" t="s">
        <v>4</v>
      </c>
      <c r="N15" s="11" t="s">
        <v>5</v>
      </c>
      <c r="O15" s="2" t="s">
        <v>3</v>
      </c>
      <c r="P15" s="28" t="s">
        <v>12</v>
      </c>
      <c r="Q15" s="11" t="s">
        <v>4</v>
      </c>
      <c r="R15" s="11" t="s">
        <v>5</v>
      </c>
      <c r="S15" s="42" t="s">
        <v>25</v>
      </c>
      <c r="T15" s="28" t="s">
        <v>12</v>
      </c>
      <c r="U15" s="11" t="s">
        <v>4</v>
      </c>
      <c r="V15" s="11" t="s">
        <v>5</v>
      </c>
      <c r="W15" s="43" t="s">
        <v>26</v>
      </c>
      <c r="X15" s="28" t="s">
        <v>12</v>
      </c>
      <c r="Y15" s="11" t="s">
        <v>4</v>
      </c>
      <c r="Z15" s="11" t="s">
        <v>5</v>
      </c>
    </row>
    <row r="16" spans="1:26" s="22" customFormat="1" ht="12.75" customHeight="1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3</v>
      </c>
      <c r="H16" s="21">
        <v>4</v>
      </c>
      <c r="I16" s="21">
        <v>5</v>
      </c>
      <c r="J16" s="21">
        <v>6</v>
      </c>
      <c r="K16" s="21">
        <v>7</v>
      </c>
      <c r="L16" s="21">
        <v>8</v>
      </c>
      <c r="M16" s="21">
        <v>9</v>
      </c>
      <c r="N16" s="21">
        <v>10</v>
      </c>
      <c r="O16" s="21">
        <v>11</v>
      </c>
      <c r="P16" s="21">
        <v>12</v>
      </c>
      <c r="Q16" s="21">
        <v>13</v>
      </c>
      <c r="R16" s="21">
        <v>14</v>
      </c>
      <c r="S16" s="21">
        <v>15</v>
      </c>
      <c r="T16" s="21">
        <v>16</v>
      </c>
      <c r="U16" s="21">
        <v>17</v>
      </c>
      <c r="V16" s="21">
        <v>18</v>
      </c>
      <c r="W16" s="21">
        <v>19</v>
      </c>
      <c r="X16" s="21">
        <v>20</v>
      </c>
      <c r="Y16" s="21">
        <v>21</v>
      </c>
      <c r="Z16" s="21">
        <v>22</v>
      </c>
    </row>
    <row r="17" spans="1:26" ht="150.75" customHeight="1">
      <c r="A17" s="29" t="s">
        <v>8</v>
      </c>
      <c r="B17" s="26" t="s">
        <v>6</v>
      </c>
      <c r="C17" s="37">
        <f>D17+E17+F17</f>
        <v>5391397.44</v>
      </c>
      <c r="D17" s="36">
        <v>0</v>
      </c>
      <c r="E17" s="36">
        <v>0</v>
      </c>
      <c r="F17" s="36">
        <v>5391397.44</v>
      </c>
      <c r="G17" s="41">
        <f aca="true" t="shared" si="0" ref="G17:G22">H17+I17+J17</f>
        <v>5521800</v>
      </c>
      <c r="H17" s="31">
        <v>0</v>
      </c>
      <c r="I17" s="31">
        <v>0</v>
      </c>
      <c r="J17" s="31">
        <v>5521800</v>
      </c>
      <c r="K17" s="30">
        <f>L17+M17+N17</f>
        <v>5521800</v>
      </c>
      <c r="L17" s="31">
        <v>0</v>
      </c>
      <c r="M17" s="31">
        <v>0</v>
      </c>
      <c r="N17" s="31">
        <v>5521800</v>
      </c>
      <c r="O17" s="32">
        <f>P17+Q17+R17</f>
        <v>0</v>
      </c>
      <c r="P17" s="33">
        <v>0</v>
      </c>
      <c r="Q17" s="33">
        <v>0</v>
      </c>
      <c r="R17" s="33">
        <v>0</v>
      </c>
      <c r="S17" s="34">
        <f aca="true" t="shared" si="1" ref="S17:S22">O17/G17*100</f>
        <v>0</v>
      </c>
      <c r="T17" s="35">
        <v>0</v>
      </c>
      <c r="U17" s="35">
        <v>0</v>
      </c>
      <c r="V17" s="35">
        <f aca="true" t="shared" si="2" ref="U17:V21">R17/J17*100</f>
        <v>0</v>
      </c>
      <c r="W17" s="34">
        <f aca="true" t="shared" si="3" ref="W17:W23">O17-G17</f>
        <v>-5521800</v>
      </c>
      <c r="X17" s="31">
        <v>0</v>
      </c>
      <c r="Y17" s="15">
        <f aca="true" t="shared" si="4" ref="Y17:Y22">Q17-I17</f>
        <v>0</v>
      </c>
      <c r="Z17" s="15">
        <f aca="true" t="shared" si="5" ref="Z17:Z22">R17-J17</f>
        <v>-5521800</v>
      </c>
    </row>
    <row r="18" spans="1:26" ht="78.75" customHeight="1">
      <c r="A18" s="29" t="s">
        <v>9</v>
      </c>
      <c r="B18" s="26" t="s">
        <v>21</v>
      </c>
      <c r="C18" s="37"/>
      <c r="D18" s="36"/>
      <c r="E18" s="36"/>
      <c r="F18" s="36"/>
      <c r="G18" s="41">
        <f t="shared" si="0"/>
        <v>44431150</v>
      </c>
      <c r="H18" s="31">
        <v>0</v>
      </c>
      <c r="I18" s="31">
        <f>12431150+2000000</f>
        <v>14431150</v>
      </c>
      <c r="J18" s="31">
        <v>30000000</v>
      </c>
      <c r="K18" s="30">
        <f>L18+M18+N18</f>
        <v>44431150</v>
      </c>
      <c r="L18" s="31">
        <v>0</v>
      </c>
      <c r="M18" s="31">
        <f>2000000+12431150</f>
        <v>14431150</v>
      </c>
      <c r="N18" s="31">
        <v>30000000</v>
      </c>
      <c r="O18" s="32">
        <f>P18+Q18+R18</f>
        <v>44431150</v>
      </c>
      <c r="P18" s="33">
        <v>0</v>
      </c>
      <c r="Q18" s="33">
        <f>2000000+12431150</f>
        <v>14431150</v>
      </c>
      <c r="R18" s="33">
        <v>30000000</v>
      </c>
      <c r="S18" s="34">
        <f>T18+U18+V18</f>
        <v>200</v>
      </c>
      <c r="T18" s="35">
        <v>0</v>
      </c>
      <c r="U18" s="35">
        <f t="shared" si="2"/>
        <v>100</v>
      </c>
      <c r="V18" s="35">
        <f t="shared" si="2"/>
        <v>100</v>
      </c>
      <c r="W18" s="34">
        <f t="shared" si="3"/>
        <v>0</v>
      </c>
      <c r="X18" s="15">
        <f aca="true" t="shared" si="6" ref="X18:X23">P18-H18</f>
        <v>0</v>
      </c>
      <c r="Y18" s="15">
        <f t="shared" si="4"/>
        <v>0</v>
      </c>
      <c r="Z18" s="15">
        <f t="shared" si="5"/>
        <v>0</v>
      </c>
    </row>
    <row r="19" spans="1:26" ht="57" customHeight="1">
      <c r="A19" s="23" t="s">
        <v>10</v>
      </c>
      <c r="B19" s="27" t="s">
        <v>7</v>
      </c>
      <c r="C19" s="37">
        <f>D19+E19+F19</f>
        <v>7125000</v>
      </c>
      <c r="D19" s="36">
        <v>0</v>
      </c>
      <c r="E19" s="36">
        <v>0</v>
      </c>
      <c r="F19" s="36">
        <v>7125000</v>
      </c>
      <c r="G19" s="41">
        <f t="shared" si="0"/>
        <v>150503347.47</v>
      </c>
      <c r="H19" s="15">
        <f>132449120.31+18054227.16</f>
        <v>150503347.47</v>
      </c>
      <c r="I19" s="15">
        <v>0</v>
      </c>
      <c r="J19" s="15">
        <v>0</v>
      </c>
      <c r="K19" s="30">
        <f>L19+M19+N19</f>
        <v>136059989.72</v>
      </c>
      <c r="L19" s="15">
        <v>136059989.72</v>
      </c>
      <c r="M19" s="31">
        <v>0</v>
      </c>
      <c r="N19" s="15">
        <v>0</v>
      </c>
      <c r="O19" s="32">
        <f>P19+Q19+R19</f>
        <v>81571863.49</v>
      </c>
      <c r="P19" s="16">
        <v>81571863.49</v>
      </c>
      <c r="Q19" s="33">
        <v>0</v>
      </c>
      <c r="R19" s="4">
        <v>0</v>
      </c>
      <c r="S19" s="12">
        <f t="shared" si="1"/>
        <v>54.19936822751388</v>
      </c>
      <c r="T19" s="35">
        <f>P19/H19*100</f>
        <v>54.19936822751388</v>
      </c>
      <c r="U19" s="35">
        <v>0</v>
      </c>
      <c r="V19" s="35">
        <v>0</v>
      </c>
      <c r="W19" s="34">
        <f t="shared" si="3"/>
        <v>-68931483.98</v>
      </c>
      <c r="X19" s="15">
        <f t="shared" si="6"/>
        <v>-68931483.98</v>
      </c>
      <c r="Y19" s="15">
        <f t="shared" si="4"/>
        <v>0</v>
      </c>
      <c r="Z19" s="15">
        <f t="shared" si="5"/>
        <v>0</v>
      </c>
    </row>
    <row r="20" spans="1:26" ht="60.75" customHeight="1">
      <c r="A20" s="23" t="s">
        <v>11</v>
      </c>
      <c r="B20" s="27" t="s">
        <v>16</v>
      </c>
      <c r="C20" s="37">
        <f>D20+E20+F20</f>
        <v>2617311.16</v>
      </c>
      <c r="D20" s="36">
        <v>0</v>
      </c>
      <c r="E20" s="36">
        <v>375282.25</v>
      </c>
      <c r="F20" s="36">
        <v>2242028.91</v>
      </c>
      <c r="G20" s="41">
        <f t="shared" si="0"/>
        <v>33249520.5</v>
      </c>
      <c r="H20" s="15">
        <v>0</v>
      </c>
      <c r="I20" s="15">
        <v>0</v>
      </c>
      <c r="J20" s="15">
        <v>33249520.5</v>
      </c>
      <c r="K20" s="30">
        <f>L20+M20+N20</f>
        <v>27153957</v>
      </c>
      <c r="L20" s="15">
        <v>0</v>
      </c>
      <c r="M20" s="31">
        <v>0</v>
      </c>
      <c r="N20" s="15">
        <v>27153957</v>
      </c>
      <c r="O20" s="32">
        <f>P20+Q20+R20</f>
        <v>21362016.74</v>
      </c>
      <c r="P20" s="4">
        <v>0</v>
      </c>
      <c r="Q20" s="33">
        <v>0</v>
      </c>
      <c r="R20" s="15">
        <v>21362016.74</v>
      </c>
      <c r="S20" s="12">
        <f t="shared" si="1"/>
        <v>64.24759340514399</v>
      </c>
      <c r="T20" s="35">
        <v>0</v>
      </c>
      <c r="U20" s="35">
        <v>0</v>
      </c>
      <c r="V20" s="35">
        <f t="shared" si="2"/>
        <v>64.24759340514399</v>
      </c>
      <c r="W20" s="34">
        <f t="shared" si="3"/>
        <v>-11887503.760000002</v>
      </c>
      <c r="X20" s="15">
        <f t="shared" si="6"/>
        <v>0</v>
      </c>
      <c r="Y20" s="15">
        <f t="shared" si="4"/>
        <v>0</v>
      </c>
      <c r="Z20" s="15">
        <f t="shared" si="5"/>
        <v>-11887503.760000002</v>
      </c>
    </row>
    <row r="21" spans="1:26" ht="100.5" customHeight="1">
      <c r="A21" s="23" t="s">
        <v>17</v>
      </c>
      <c r="B21" s="27" t="s">
        <v>19</v>
      </c>
      <c r="C21" s="37"/>
      <c r="D21" s="36"/>
      <c r="E21" s="36"/>
      <c r="F21" s="36"/>
      <c r="G21" s="41">
        <f t="shared" si="0"/>
        <v>11767143.76</v>
      </c>
      <c r="H21" s="15">
        <v>0</v>
      </c>
      <c r="I21" s="15">
        <v>2941785.97</v>
      </c>
      <c r="J21" s="15">
        <v>8825357.79</v>
      </c>
      <c r="K21" s="30">
        <f>L21+M21+N21</f>
        <v>11767143.76</v>
      </c>
      <c r="L21" s="15">
        <v>0</v>
      </c>
      <c r="M21" s="31">
        <v>2941785.97</v>
      </c>
      <c r="N21" s="15">
        <v>8825357.79</v>
      </c>
      <c r="O21" s="32">
        <f>P21+Q21+R21</f>
        <v>11186329.2</v>
      </c>
      <c r="P21" s="4">
        <v>0</v>
      </c>
      <c r="Q21" s="33">
        <v>2796582.3</v>
      </c>
      <c r="R21" s="4">
        <v>8389746.9</v>
      </c>
      <c r="S21" s="12">
        <f t="shared" si="1"/>
        <v>95.06409905541938</v>
      </c>
      <c r="T21" s="35">
        <v>0</v>
      </c>
      <c r="U21" s="35">
        <f t="shared" si="2"/>
        <v>95.06409808596645</v>
      </c>
      <c r="V21" s="35">
        <f t="shared" si="2"/>
        <v>95.06409937857036</v>
      </c>
      <c r="W21" s="34">
        <f t="shared" si="3"/>
        <v>-580814.5600000005</v>
      </c>
      <c r="X21" s="15">
        <f t="shared" si="6"/>
        <v>0</v>
      </c>
      <c r="Y21" s="15">
        <f t="shared" si="4"/>
        <v>-145203.6700000004</v>
      </c>
      <c r="Z21" s="15">
        <f t="shared" si="5"/>
        <v>-435610.88999999873</v>
      </c>
    </row>
    <row r="22" spans="1:26" ht="74.25" customHeight="1" hidden="1">
      <c r="A22" s="23" t="s">
        <v>18</v>
      </c>
      <c r="B22" s="27" t="s">
        <v>20</v>
      </c>
      <c r="C22" s="37"/>
      <c r="D22" s="36"/>
      <c r="E22" s="36"/>
      <c r="F22" s="36"/>
      <c r="G22" s="41">
        <f t="shared" si="0"/>
        <v>0</v>
      </c>
      <c r="H22" s="15">
        <v>0</v>
      </c>
      <c r="I22" s="15">
        <v>0</v>
      </c>
      <c r="J22" s="15">
        <v>0</v>
      </c>
      <c r="K22" s="13">
        <v>0</v>
      </c>
      <c r="L22" s="15">
        <v>0</v>
      </c>
      <c r="M22" s="31">
        <v>0</v>
      </c>
      <c r="N22" s="15">
        <v>0</v>
      </c>
      <c r="O22" s="14">
        <v>0</v>
      </c>
      <c r="P22" s="4">
        <v>0</v>
      </c>
      <c r="Q22" s="33">
        <v>0</v>
      </c>
      <c r="R22" s="4">
        <v>0</v>
      </c>
      <c r="S22" s="12" t="e">
        <f t="shared" si="1"/>
        <v>#DIV/0!</v>
      </c>
      <c r="T22" s="3">
        <v>0</v>
      </c>
      <c r="U22" s="3">
        <v>0</v>
      </c>
      <c r="V22" s="3">
        <v>0</v>
      </c>
      <c r="W22" s="34">
        <f t="shared" si="3"/>
        <v>0</v>
      </c>
      <c r="X22" s="15">
        <f t="shared" si="6"/>
        <v>0</v>
      </c>
      <c r="Y22" s="15">
        <f t="shared" si="4"/>
        <v>0</v>
      </c>
      <c r="Z22" s="15">
        <f t="shared" si="5"/>
        <v>0</v>
      </c>
    </row>
    <row r="23" spans="1:26" ht="15.75">
      <c r="A23" s="17"/>
      <c r="B23" s="18" t="s">
        <v>1</v>
      </c>
      <c r="C23" s="38" t="e">
        <f>C17+C19+C20+#REF!+#REF!</f>
        <v>#REF!</v>
      </c>
      <c r="D23" s="38" t="e">
        <f>D17+D19+D20+#REF!+#REF!</f>
        <v>#REF!</v>
      </c>
      <c r="E23" s="38" t="e">
        <f>E17+E19+E20+#REF!+#REF!</f>
        <v>#REF!</v>
      </c>
      <c r="F23" s="38" t="e">
        <f>F17+F19+F20+#REF!+#REF!</f>
        <v>#REF!</v>
      </c>
      <c r="G23" s="41">
        <f>H23+I23+J23</f>
        <v>245472961.73</v>
      </c>
      <c r="H23" s="40">
        <f>SUM(H17:H22)</f>
        <v>150503347.47</v>
      </c>
      <c r="I23" s="40">
        <f aca="true" t="shared" si="7" ref="I23:R23">SUM(I17:I22)</f>
        <v>17372935.97</v>
      </c>
      <c r="J23" s="40">
        <f t="shared" si="7"/>
        <v>77596678.28999999</v>
      </c>
      <c r="K23" s="19">
        <f t="shared" si="7"/>
        <v>224934040.48</v>
      </c>
      <c r="L23" s="40">
        <f t="shared" si="7"/>
        <v>136059989.72</v>
      </c>
      <c r="M23" s="40">
        <f t="shared" si="7"/>
        <v>17372935.97</v>
      </c>
      <c r="N23" s="40">
        <f t="shared" si="7"/>
        <v>71501114.78999999</v>
      </c>
      <c r="O23" s="19">
        <f>SUM(O17:O22)</f>
        <v>158551359.42999998</v>
      </c>
      <c r="P23" s="40">
        <f t="shared" si="7"/>
        <v>81571863.49</v>
      </c>
      <c r="Q23" s="40">
        <f t="shared" si="7"/>
        <v>17227732.3</v>
      </c>
      <c r="R23" s="40">
        <f t="shared" si="7"/>
        <v>59751763.63999999</v>
      </c>
      <c r="S23" s="12">
        <f>O23/G23*100</f>
        <v>64.59015213430854</v>
      </c>
      <c r="T23" s="12">
        <f>P23/H23*100</f>
        <v>54.19936822751388</v>
      </c>
      <c r="U23" s="19">
        <f>Q23/I23*100</f>
        <v>99.16419613673393</v>
      </c>
      <c r="V23" s="12">
        <f>R23/J23*100</f>
        <v>77.00299156710204</v>
      </c>
      <c r="W23" s="34">
        <f t="shared" si="3"/>
        <v>-86921602.30000001</v>
      </c>
      <c r="X23" s="19">
        <f t="shared" si="6"/>
        <v>-68931483.98</v>
      </c>
      <c r="Y23" s="19">
        <f>Q23-I23</f>
        <v>-145203.66999999806</v>
      </c>
      <c r="Z23" s="19">
        <f>R23-J23</f>
        <v>-17844914.65</v>
      </c>
    </row>
  </sheetData>
  <sheetProtection/>
  <mergeCells count="6">
    <mergeCell ref="A10:Z10"/>
    <mergeCell ref="A11:W11"/>
    <mergeCell ref="A12:W12"/>
    <mergeCell ref="C14:E14"/>
    <mergeCell ref="X1:Y1"/>
    <mergeCell ref="X2:Y2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User-01</cp:lastModifiedBy>
  <cp:lastPrinted>2023-11-15T09:59:46Z</cp:lastPrinted>
  <dcterms:created xsi:type="dcterms:W3CDTF">2006-11-30T11:29:15Z</dcterms:created>
  <dcterms:modified xsi:type="dcterms:W3CDTF">2023-11-15T09:59:54Z</dcterms:modified>
  <cp:category/>
  <cp:version/>
  <cp:contentType/>
  <cp:contentStatus/>
</cp:coreProperties>
</file>