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Приложение 11" sheetId="1" r:id="rId1"/>
  </sheets>
  <definedNames>
    <definedName name="_xlnm.Print_Titles" localSheetId="0">'Приложение 11'!$16:$16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<sst xmlns="http://schemas.openxmlformats.org/spreadsheetml/2006/main" count="49" uniqueCount="34">
  <si>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</si>
  <si>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ВСЕГО</t>
  </si>
  <si>
    <t>Направление расходов</t>
  </si>
  <si>
    <t xml:space="preserve">Фактически исполнено 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</si>
  <si>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</si>
  <si>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</si>
  <si>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</si>
  <si>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За счет средств бюджета округа</t>
  </si>
  <si>
    <t>За счет средств краевого бюджета</t>
  </si>
  <si>
    <t xml:space="preserve">от                             № 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</si>
  <si>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</si>
  <si>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устойчивого сокращения непригодного для проживания жилого фонда</t>
  </si>
  <si>
    <t>1.</t>
  </si>
  <si>
    <t>2.</t>
  </si>
  <si>
    <t>3.</t>
  </si>
  <si>
    <t>4.</t>
  </si>
  <si>
    <t>За счет средств федерального бюджета/средств Фонда</t>
  </si>
  <si>
    <t>рублей</t>
  </si>
  <si>
    <t>Утверждено решением о бюджете</t>
  </si>
  <si>
    <t xml:space="preserve">для годового </t>
  </si>
  <si>
    <t xml:space="preserve">Реализация мероприятий по обеспечению устойчивого сокращения непригодного для проживания жилого фонда </t>
  </si>
  <si>
    <t>6.</t>
  </si>
  <si>
    <t>7.</t>
  </si>
  <si>
    <t>8.</t>
  </si>
  <si>
    <t>Мероприятия по расселению жилищного фонда на территории Пермского края, признанного аварийным после 1 января 2017г.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</si>
  <si>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</si>
  <si>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Улучшение качества систем теплоснабжения на территориях муниципальных образований Пермского края </t>
  </si>
  <si>
    <t>Проектно-изыскательные работы на "Строительство межшкольного стадиона, по адресу:г. Александровск, ул.Ленина, 13"</t>
  </si>
  <si>
    <t>Приложение 6</t>
  </si>
  <si>
    <t>к постановлению</t>
  </si>
  <si>
    <t>администрации округа</t>
  </si>
  <si>
    <t xml:space="preserve"> Отчет по осуществлению бюджетных инвестиций в форме капитальных вложений в объекты муниципальной собственности Александровского муниципального округа за 9 месяцев 2022 года
</t>
  </si>
  <si>
    <t xml:space="preserve">Кассовый план за 9 месяцев   </t>
  </si>
  <si>
    <t xml:space="preserve">от 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</si>
</sst>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?"/>
    <numFmt numFmtId="182" formatCode="#,##0.00\ _₽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53" applyFont="1">
      <alignment/>
      <protection/>
    </xf>
    <xf numFmtId="22" fontId="7" fillId="0" borderId="0" xfId="53" applyNumberFormat="1" applyFont="1" applyFill="1" applyAlignment="1">
      <alignment horizontal="left"/>
      <protection/>
    </xf>
    <xf numFmtId="0" fontId="8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81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60" zoomScaleNormal="60" zoomScalePageLayoutView="0" workbookViewId="0" topLeftCell="G1">
      <selection activeCell="Y2" sqref="Y2"/>
    </sheetView>
  </sheetViews>
  <sheetFormatPr defaultColWidth="9.00390625" defaultRowHeight="12.75"/>
  <cols>
    <col min="1" max="1" width="7.75390625" style="6" customWidth="1"/>
    <col min="2" max="2" width="46.75390625" style="6" customWidth="1"/>
    <col min="3" max="3" width="0.2421875" style="6" hidden="1" customWidth="1"/>
    <col min="4" max="4" width="22.375" style="6" hidden="1" customWidth="1"/>
    <col min="5" max="5" width="21.375" style="6" hidden="1" customWidth="1"/>
    <col min="6" max="6" width="23.625" style="6" hidden="1" customWidth="1"/>
    <col min="7" max="10" width="18.75390625" style="6" customWidth="1"/>
    <col min="11" max="11" width="19.00390625" style="6" customWidth="1"/>
    <col min="12" max="13" width="18.75390625" style="6" customWidth="1"/>
    <col min="14" max="14" width="19.75390625" style="6" customWidth="1"/>
    <col min="15" max="15" width="21.875" style="6" customWidth="1"/>
    <col min="16" max="18" width="21.375" style="6" customWidth="1"/>
    <col min="19" max="22" width="21.875" style="6" customWidth="1"/>
    <col min="23" max="24" width="26.00390625" style="6" customWidth="1"/>
    <col min="25" max="25" width="22.125" style="6" customWidth="1"/>
    <col min="26" max="26" width="18.875" style="6" customWidth="1"/>
    <col min="27" max="16384" width="9.125" style="6" customWidth="1"/>
  </cols>
  <sheetData>
    <row r="1" spans="1:26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1" t="s">
        <v>28</v>
      </c>
      <c r="Z1"/>
    </row>
    <row r="2" spans="1:26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2" t="s">
        <v>29</v>
      </c>
      <c r="Z2"/>
    </row>
    <row r="3" spans="1:26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7"/>
      <c r="V3" s="7"/>
      <c r="W3" s="7"/>
      <c r="X3" s="7"/>
      <c r="Y3" s="22" t="s">
        <v>30</v>
      </c>
      <c r="Z3"/>
    </row>
    <row r="4" spans="1:26" ht="18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7"/>
      <c r="Y4" s="23" t="s">
        <v>9</v>
      </c>
      <c r="Z4"/>
    </row>
    <row r="5" spans="1:25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8"/>
      <c r="V5" s="8"/>
      <c r="W5" s="7"/>
      <c r="X5" s="7"/>
      <c r="Y5" s="11" t="s">
        <v>33</v>
      </c>
    </row>
    <row r="6" spans="1:25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W6" s="5"/>
      <c r="X6" s="5"/>
      <c r="Y6" s="5"/>
    </row>
    <row r="7" spans="1:25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8.75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75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39" customHeight="1">
      <c r="A10" s="46" t="s">
        <v>31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5" ht="7.5" customHeight="1" hidden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7"/>
      <c r="Y11" s="5"/>
    </row>
    <row r="12" spans="1:25" ht="18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28"/>
      <c r="Y12" s="5"/>
    </row>
    <row r="13" ht="12.75" hidden="1"/>
    <row r="14" spans="3:26" ht="15.75">
      <c r="C14" s="48" t="s">
        <v>19</v>
      </c>
      <c r="D14" s="48"/>
      <c r="E14" s="48"/>
      <c r="W14" s="9"/>
      <c r="X14" s="9"/>
      <c r="Z14" s="9" t="s">
        <v>17</v>
      </c>
    </row>
    <row r="15" spans="1:26" ht="96.75" customHeight="1">
      <c r="A15" s="1" t="s">
        <v>0</v>
      </c>
      <c r="B15" s="2" t="s">
        <v>2</v>
      </c>
      <c r="C15" s="2" t="s">
        <v>18</v>
      </c>
      <c r="D15" s="31" t="s">
        <v>16</v>
      </c>
      <c r="E15" s="12" t="s">
        <v>7</v>
      </c>
      <c r="F15" s="12" t="s">
        <v>8</v>
      </c>
      <c r="G15" s="2" t="s">
        <v>5</v>
      </c>
      <c r="H15" s="31" t="s">
        <v>16</v>
      </c>
      <c r="I15" s="12" t="s">
        <v>7</v>
      </c>
      <c r="J15" s="12" t="s">
        <v>8</v>
      </c>
      <c r="K15" s="42" t="s">
        <v>32</v>
      </c>
      <c r="L15" s="31" t="s">
        <v>16</v>
      </c>
      <c r="M15" s="12" t="s">
        <v>7</v>
      </c>
      <c r="N15" s="12" t="s">
        <v>8</v>
      </c>
      <c r="O15" s="2" t="s">
        <v>3</v>
      </c>
      <c r="P15" s="31" t="s">
        <v>16</v>
      </c>
      <c r="Q15" s="12" t="s">
        <v>7</v>
      </c>
      <c r="R15" s="12" t="s">
        <v>8</v>
      </c>
      <c r="S15" s="2" t="s">
        <v>4</v>
      </c>
      <c r="T15" s="31" t="s">
        <v>16</v>
      </c>
      <c r="U15" s="12" t="s">
        <v>7</v>
      </c>
      <c r="V15" s="12" t="s">
        <v>8</v>
      </c>
      <c r="W15" s="10" t="s">
        <v>6</v>
      </c>
      <c r="X15" s="31" t="s">
        <v>16</v>
      </c>
      <c r="Y15" s="12" t="s">
        <v>7</v>
      </c>
      <c r="Z15" s="12" t="s">
        <v>8</v>
      </c>
    </row>
    <row r="16" spans="1:26" s="25" customFormat="1" ht="12.75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3</v>
      </c>
      <c r="H16" s="24">
        <v>4</v>
      </c>
      <c r="I16" s="24">
        <v>5</v>
      </c>
      <c r="J16" s="24">
        <v>6</v>
      </c>
      <c r="K16" s="24">
        <v>7</v>
      </c>
      <c r="L16" s="24">
        <v>8</v>
      </c>
      <c r="M16" s="24">
        <v>9</v>
      </c>
      <c r="N16" s="24">
        <v>10</v>
      </c>
      <c r="O16" s="24">
        <v>11</v>
      </c>
      <c r="P16" s="24">
        <v>12</v>
      </c>
      <c r="Q16" s="24">
        <v>13</v>
      </c>
      <c r="R16" s="24">
        <v>14</v>
      </c>
      <c r="S16" s="24">
        <v>15</v>
      </c>
      <c r="T16" s="24">
        <v>16</v>
      </c>
      <c r="U16" s="24">
        <v>17</v>
      </c>
      <c r="V16" s="24">
        <v>18</v>
      </c>
      <c r="W16" s="24">
        <v>19</v>
      </c>
      <c r="X16" s="24">
        <v>20</v>
      </c>
      <c r="Y16" s="24">
        <v>21</v>
      </c>
      <c r="Z16" s="24">
        <v>22</v>
      </c>
    </row>
    <row r="17" spans="1:26" ht="150.75" customHeight="1">
      <c r="A17" s="32" t="s">
        <v>12</v>
      </c>
      <c r="B17" s="29" t="s">
        <v>10</v>
      </c>
      <c r="C17" s="40">
        <f>D17+E17+F17</f>
        <v>5391397.44</v>
      </c>
      <c r="D17" s="39">
        <v>0</v>
      </c>
      <c r="E17" s="39">
        <v>0</v>
      </c>
      <c r="F17" s="39">
        <v>5391397.44</v>
      </c>
      <c r="G17" s="44">
        <v>6124272</v>
      </c>
      <c r="H17" s="34">
        <v>0</v>
      </c>
      <c r="I17" s="34">
        <v>0</v>
      </c>
      <c r="J17" s="34">
        <v>6124272</v>
      </c>
      <c r="K17" s="33">
        <v>6124272</v>
      </c>
      <c r="L17" s="34">
        <v>0</v>
      </c>
      <c r="M17" s="34">
        <v>0</v>
      </c>
      <c r="N17" s="34">
        <v>6124272</v>
      </c>
      <c r="O17" s="35">
        <f>R17</f>
        <v>3468529.6</v>
      </c>
      <c r="P17" s="36">
        <v>0</v>
      </c>
      <c r="Q17" s="36">
        <v>0</v>
      </c>
      <c r="R17" s="36">
        <v>3468529.6</v>
      </c>
      <c r="S17" s="37">
        <f aca="true" t="shared" si="0" ref="S17:S24">O17/G17*100</f>
        <v>56.635786261616076</v>
      </c>
      <c r="T17" s="38">
        <v>0</v>
      </c>
      <c r="U17" s="38">
        <v>0</v>
      </c>
      <c r="V17" s="38">
        <f>R17/J17*100</f>
        <v>56.635786261616076</v>
      </c>
      <c r="W17" s="37">
        <f aca="true" t="shared" si="1" ref="W17:W24">O17-G17</f>
        <v>-2655742.4</v>
      </c>
      <c r="X17" s="34">
        <v>0</v>
      </c>
      <c r="Y17" s="34">
        <v>0</v>
      </c>
      <c r="Z17" s="34">
        <f>J17</f>
        <v>6124272</v>
      </c>
    </row>
    <row r="18" spans="1:26" ht="56.25" customHeight="1">
      <c r="A18" s="26" t="s">
        <v>13</v>
      </c>
      <c r="B18" s="30" t="s">
        <v>11</v>
      </c>
      <c r="C18" s="40">
        <f>D18+E18+F18</f>
        <v>7125000</v>
      </c>
      <c r="D18" s="39">
        <v>0</v>
      </c>
      <c r="E18" s="39">
        <v>0</v>
      </c>
      <c r="F18" s="39">
        <v>7125000</v>
      </c>
      <c r="G18" s="45">
        <v>165970588.49</v>
      </c>
      <c r="H18" s="16">
        <v>165970588.49</v>
      </c>
      <c r="I18" s="16">
        <v>0</v>
      </c>
      <c r="J18" s="16">
        <v>0</v>
      </c>
      <c r="K18" s="14">
        <v>49791176.55</v>
      </c>
      <c r="L18" s="16">
        <v>49791176.55</v>
      </c>
      <c r="M18" s="34">
        <v>0</v>
      </c>
      <c r="N18" s="16">
        <v>0</v>
      </c>
      <c r="O18" s="15">
        <f>P18+Q18+R18</f>
        <v>34807150.57</v>
      </c>
      <c r="P18" s="17">
        <v>34807150.57</v>
      </c>
      <c r="Q18" s="36">
        <v>0</v>
      </c>
      <c r="R18" s="4">
        <v>0</v>
      </c>
      <c r="S18" s="13">
        <f t="shared" si="0"/>
        <v>20.97187874470734</v>
      </c>
      <c r="T18" s="3">
        <v>0</v>
      </c>
      <c r="U18" s="3">
        <v>0</v>
      </c>
      <c r="V18" s="3">
        <v>0</v>
      </c>
      <c r="W18" s="13">
        <f>O18-G18</f>
        <v>-131163437.92000002</v>
      </c>
      <c r="X18" s="16">
        <f>H18</f>
        <v>165970588.49</v>
      </c>
      <c r="Y18" s="16">
        <v>0</v>
      </c>
      <c r="Z18" s="16">
        <v>0</v>
      </c>
    </row>
    <row r="19" spans="1:26" ht="58.5" customHeight="1">
      <c r="A19" s="26" t="s">
        <v>14</v>
      </c>
      <c r="B19" s="30" t="s">
        <v>20</v>
      </c>
      <c r="C19" s="40">
        <f>D19+E19+F19</f>
        <v>2617311.16</v>
      </c>
      <c r="D19" s="39">
        <v>0</v>
      </c>
      <c r="E19" s="39">
        <v>375282.25</v>
      </c>
      <c r="F19" s="39">
        <v>2242028.91</v>
      </c>
      <c r="G19" s="45">
        <f>H19+I19+J19</f>
        <v>6647651.48</v>
      </c>
      <c r="H19" s="16">
        <v>0</v>
      </c>
      <c r="I19" s="16">
        <v>0</v>
      </c>
      <c r="J19" s="16">
        <v>6647651.48</v>
      </c>
      <c r="K19" s="14">
        <v>6366401.51</v>
      </c>
      <c r="L19" s="16">
        <v>0</v>
      </c>
      <c r="M19" s="34">
        <v>0</v>
      </c>
      <c r="N19" s="16">
        <v>6366401.51</v>
      </c>
      <c r="O19" s="15">
        <f>P19+Q19+R19</f>
        <v>6366401.51</v>
      </c>
      <c r="P19" s="4">
        <v>0</v>
      </c>
      <c r="Q19" s="36">
        <v>0</v>
      </c>
      <c r="R19" s="16">
        <v>6366401.51</v>
      </c>
      <c r="S19" s="13">
        <f t="shared" si="0"/>
        <v>95.76918298370238</v>
      </c>
      <c r="T19" s="3">
        <v>0</v>
      </c>
      <c r="U19" s="3">
        <v>0</v>
      </c>
      <c r="V19" s="3">
        <v>0</v>
      </c>
      <c r="W19" s="13">
        <f>O19-G19</f>
        <v>-281249.97000000067</v>
      </c>
      <c r="X19" s="16">
        <v>0</v>
      </c>
      <c r="Y19" s="16">
        <v>0</v>
      </c>
      <c r="Z19" s="16">
        <f>J19</f>
        <v>6647651.48</v>
      </c>
    </row>
    <row r="20" spans="1:26" ht="70.5" customHeight="1">
      <c r="A20" s="26" t="s">
        <v>15</v>
      </c>
      <c r="B20" s="30" t="s">
        <v>24</v>
      </c>
      <c r="C20" s="40">
        <f>D20+E20+F20</f>
        <v>5105841.5</v>
      </c>
      <c r="D20" s="39">
        <v>5105841.5</v>
      </c>
      <c r="E20" s="39">
        <v>0</v>
      </c>
      <c r="F20" s="39">
        <v>0</v>
      </c>
      <c r="G20" s="45">
        <f>H20+I20+J20</f>
        <v>28062168.84</v>
      </c>
      <c r="H20" s="16">
        <v>0</v>
      </c>
      <c r="I20" s="16">
        <v>3714998.04</v>
      </c>
      <c r="J20" s="16">
        <v>24347170.8</v>
      </c>
      <c r="K20" s="14">
        <f>M20+N20</f>
        <v>28062168.84</v>
      </c>
      <c r="L20" s="16">
        <v>0</v>
      </c>
      <c r="M20" s="34">
        <v>3714998.04</v>
      </c>
      <c r="N20" s="16">
        <v>24347170.8</v>
      </c>
      <c r="O20" s="15">
        <f>Q20+R20</f>
        <v>13397728.3</v>
      </c>
      <c r="P20" s="4">
        <v>0</v>
      </c>
      <c r="Q20" s="36">
        <v>3714998.04</v>
      </c>
      <c r="R20" s="4">
        <v>9682730.26</v>
      </c>
      <c r="S20" s="13">
        <f t="shared" si="0"/>
        <v>47.74302505408203</v>
      </c>
      <c r="T20" s="3">
        <v>0</v>
      </c>
      <c r="U20" s="3">
        <v>0</v>
      </c>
      <c r="V20" s="3">
        <v>0</v>
      </c>
      <c r="W20" s="13">
        <f t="shared" si="1"/>
        <v>-14664440.54</v>
      </c>
      <c r="X20" s="16">
        <v>0</v>
      </c>
      <c r="Y20" s="16">
        <f>I20</f>
        <v>3714998.04</v>
      </c>
      <c r="Z20" s="16">
        <f>J20</f>
        <v>24347170.8</v>
      </c>
    </row>
    <row r="21" spans="1:26" ht="91.5" customHeight="1">
      <c r="A21" s="26" t="s">
        <v>21</v>
      </c>
      <c r="B21" s="30" t="s">
        <v>25</v>
      </c>
      <c r="C21" s="40"/>
      <c r="D21" s="39"/>
      <c r="E21" s="39"/>
      <c r="F21" s="39"/>
      <c r="G21" s="45">
        <f>I21+J21</f>
        <v>2700456.92</v>
      </c>
      <c r="H21" s="16">
        <v>0</v>
      </c>
      <c r="I21" s="16">
        <v>931666.28</v>
      </c>
      <c r="J21" s="16">
        <v>1768790.64</v>
      </c>
      <c r="K21" s="14">
        <f>M21+N21</f>
        <v>2358387.52</v>
      </c>
      <c r="L21" s="16">
        <v>0</v>
      </c>
      <c r="M21" s="34">
        <v>589596.88</v>
      </c>
      <c r="N21" s="16">
        <v>1768790.64</v>
      </c>
      <c r="O21" s="15">
        <f>P21+Q21+R21</f>
        <v>2358387.52</v>
      </c>
      <c r="P21" s="4">
        <v>0</v>
      </c>
      <c r="Q21" s="36">
        <v>589596.88</v>
      </c>
      <c r="R21" s="4">
        <v>1768790.64</v>
      </c>
      <c r="S21" s="13">
        <f t="shared" si="0"/>
        <v>87.33290661048576</v>
      </c>
      <c r="T21" s="3">
        <v>0</v>
      </c>
      <c r="U21" s="3">
        <v>0</v>
      </c>
      <c r="V21" s="3">
        <v>0</v>
      </c>
      <c r="W21" s="13">
        <f t="shared" si="1"/>
        <v>-342069.3999999999</v>
      </c>
      <c r="X21" s="16">
        <v>0</v>
      </c>
      <c r="Y21" s="16">
        <v>931666.28</v>
      </c>
      <c r="Z21" s="16">
        <v>2794998.82</v>
      </c>
    </row>
    <row r="22" spans="1:26" ht="59.25" customHeight="1">
      <c r="A22" s="26" t="s">
        <v>22</v>
      </c>
      <c r="B22" s="30" t="s">
        <v>26</v>
      </c>
      <c r="C22" s="40"/>
      <c r="D22" s="39"/>
      <c r="E22" s="39"/>
      <c r="F22" s="39"/>
      <c r="G22" s="45">
        <v>3000000</v>
      </c>
      <c r="H22" s="16">
        <v>0</v>
      </c>
      <c r="I22" s="16">
        <v>0</v>
      </c>
      <c r="J22" s="16">
        <v>3000000</v>
      </c>
      <c r="K22" s="14">
        <v>3000000</v>
      </c>
      <c r="L22" s="16">
        <v>0</v>
      </c>
      <c r="M22" s="34">
        <v>0</v>
      </c>
      <c r="N22" s="16">
        <v>3000000</v>
      </c>
      <c r="O22" s="15">
        <v>0</v>
      </c>
      <c r="P22" s="4">
        <v>0</v>
      </c>
      <c r="Q22" s="36">
        <v>0</v>
      </c>
      <c r="R22" s="4">
        <v>0</v>
      </c>
      <c r="S22" s="13">
        <f t="shared" si="0"/>
        <v>0</v>
      </c>
      <c r="T22" s="3">
        <v>0</v>
      </c>
      <c r="U22" s="3">
        <v>0</v>
      </c>
      <c r="V22" s="3">
        <v>0</v>
      </c>
      <c r="W22" s="13">
        <f>O22-G22</f>
        <v>-3000000</v>
      </c>
      <c r="X22" s="16">
        <v>0</v>
      </c>
      <c r="Y22" s="16">
        <v>0</v>
      </c>
      <c r="Z22" s="16">
        <f>J22-Q22</f>
        <v>3000000</v>
      </c>
    </row>
    <row r="23" spans="1:26" ht="65.25" customHeight="1">
      <c r="A23" s="26" t="s">
        <v>23</v>
      </c>
      <c r="B23" s="30" t="s">
        <v>27</v>
      </c>
      <c r="C23" s="40">
        <f>D23+E23+F23</f>
        <v>394036.5</v>
      </c>
      <c r="D23" s="39">
        <v>0</v>
      </c>
      <c r="E23" s="39">
        <v>0</v>
      </c>
      <c r="F23" s="39">
        <v>394036.5</v>
      </c>
      <c r="G23" s="45">
        <v>690769.12</v>
      </c>
      <c r="H23" s="16">
        <v>0</v>
      </c>
      <c r="I23" s="16">
        <v>690769.12</v>
      </c>
      <c r="J23" s="16">
        <v>0</v>
      </c>
      <c r="K23" s="14">
        <v>690769.12</v>
      </c>
      <c r="L23" s="16">
        <v>0</v>
      </c>
      <c r="M23" s="34">
        <f>K23</f>
        <v>690769.12</v>
      </c>
      <c r="N23" s="16">
        <v>0</v>
      </c>
      <c r="O23" s="15">
        <v>690769.12</v>
      </c>
      <c r="P23" s="17">
        <v>0</v>
      </c>
      <c r="Q23" s="36">
        <v>690769.12</v>
      </c>
      <c r="R23" s="4">
        <v>0</v>
      </c>
      <c r="S23" s="13">
        <f t="shared" si="0"/>
        <v>100</v>
      </c>
      <c r="T23" s="3">
        <v>0</v>
      </c>
      <c r="U23" s="3">
        <v>0</v>
      </c>
      <c r="V23" s="3">
        <v>0</v>
      </c>
      <c r="W23" s="13">
        <f t="shared" si="1"/>
        <v>0</v>
      </c>
      <c r="X23" s="16">
        <v>0</v>
      </c>
      <c r="Y23" s="16">
        <f>I23-Q23</f>
        <v>0</v>
      </c>
      <c r="Z23" s="16">
        <v>0</v>
      </c>
    </row>
    <row r="24" spans="1:26" ht="15.75">
      <c r="A24" s="18"/>
      <c r="B24" s="19" t="s">
        <v>1</v>
      </c>
      <c r="C24" s="41">
        <f>C17+C18+C19+C20+C23</f>
        <v>20633586.6</v>
      </c>
      <c r="D24" s="41">
        <f>D17+D18+D19+D20+D23</f>
        <v>5105841.5</v>
      </c>
      <c r="E24" s="41">
        <f>E17+E18+E19+E20+E23</f>
        <v>375282.25</v>
      </c>
      <c r="F24" s="41">
        <f>F17+F18+F19+F20+F23</f>
        <v>15152462.850000001</v>
      </c>
      <c r="G24" s="20">
        <f aca="true" t="shared" si="2" ref="G24:R24">SUM(G17:G23)</f>
        <v>213195906.85</v>
      </c>
      <c r="H24" s="43">
        <f t="shared" si="2"/>
        <v>165970588.49</v>
      </c>
      <c r="I24" s="43">
        <f t="shared" si="2"/>
        <v>5337433.44</v>
      </c>
      <c r="J24" s="43">
        <f t="shared" si="2"/>
        <v>41887884.92</v>
      </c>
      <c r="K24" s="20">
        <f t="shared" si="2"/>
        <v>96393175.53999999</v>
      </c>
      <c r="L24" s="43">
        <f t="shared" si="2"/>
        <v>49791176.55</v>
      </c>
      <c r="M24" s="43">
        <f t="shared" si="2"/>
        <v>4995364.04</v>
      </c>
      <c r="N24" s="43">
        <f t="shared" si="2"/>
        <v>41606634.95</v>
      </c>
      <c r="O24" s="20">
        <f t="shared" si="2"/>
        <v>61088966.620000005</v>
      </c>
      <c r="P24" s="43">
        <f t="shared" si="2"/>
        <v>34807150.57</v>
      </c>
      <c r="Q24" s="43">
        <f t="shared" si="2"/>
        <v>4995364.04</v>
      </c>
      <c r="R24" s="43">
        <f t="shared" si="2"/>
        <v>21286452.009999998</v>
      </c>
      <c r="S24" s="13">
        <f t="shared" si="0"/>
        <v>28.65391157016015</v>
      </c>
      <c r="T24" s="13">
        <f>P24/H24*100</f>
        <v>20.97187874470734</v>
      </c>
      <c r="U24" s="20">
        <f>Q24/I24*100</f>
        <v>93.59112570029538</v>
      </c>
      <c r="V24" s="13">
        <f>R24/J24*100</f>
        <v>50.817681653428295</v>
      </c>
      <c r="W24" s="20">
        <f t="shared" si="1"/>
        <v>-152106940.23</v>
      </c>
      <c r="X24" s="20">
        <f>P24-H24</f>
        <v>-131163437.92000002</v>
      </c>
      <c r="Y24" s="20">
        <f>Q24-I24</f>
        <v>-342069.4000000004</v>
      </c>
      <c r="Z24" s="20">
        <f>R24-J24</f>
        <v>-20601432.910000004</v>
      </c>
    </row>
  </sheetData>
  <sheetProtection/>
  <mergeCells count="4">
    <mergeCell ref="A10:Z10"/>
    <mergeCell ref="A11:W11"/>
    <mergeCell ref="A12:W12"/>
    <mergeCell ref="C14:E1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Башкова</cp:lastModifiedBy>
  <cp:lastPrinted>2022-05-13T09:41:49Z</cp:lastPrinted>
  <dcterms:created xsi:type="dcterms:W3CDTF">2006-11-30T11:29:15Z</dcterms:created>
  <dcterms:modified xsi:type="dcterms:W3CDTF">2022-11-07T06:48:57Z</dcterms:modified>
  <cp:category/>
  <cp:version/>
  <cp:contentType/>
  <cp:contentStatus/>
</cp:coreProperties>
</file>