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tabRatio="677" activeTab="1"/>
  </bookViews>
  <sheets>
    <sheet name="приложение1" sheetId="1" r:id="rId1"/>
    <sheet name="приложение2" sheetId="2" r:id="rId2"/>
    <sheet name="Лист1" sheetId="3" r:id="rId3"/>
  </sheets>
  <definedNames>
    <definedName name="_xlnm.Print_Area" localSheetId="1">'приложение2'!$A$1:$J$24</definedName>
  </definedNames>
  <calcPr fullCalcOnLoad="1"/>
</workbook>
</file>

<file path=xl/sharedStrings.xml><?xml version="1.0" encoding="utf-8"?>
<sst xmlns="http://schemas.openxmlformats.org/spreadsheetml/2006/main" count="74" uniqueCount="69">
  <si>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</si>
  <si>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</si>
  <si>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</si>
  <si>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</si>
  <si>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</si>
  <si>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</si>
  <si>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</si>
  <si>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Транспортный налог с организаций</t>
  </si>
  <si>
    <t>Транспортный налог с физических лиц</t>
  </si>
  <si>
    <t>НАЛОГИ НА ИМУЩЕСТВО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</si>
  <si>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</si>
  <si>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</si>
  <si>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</si>
  <si>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</si>
  <si>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сельскохозяйсвенный налог</t>
  </si>
  <si>
    <t>БЕЗВОЗМЕЗДНЫЕ  ПОСТУПЛЕНИЯ</t>
  </si>
  <si>
    <t xml:space="preserve">ВСЕГО ДОХОДОВ </t>
  </si>
  <si>
    <t>ПРОЧИЕ НЕНАЛОГОВЫЕ ДОХОДЫ</t>
  </si>
  <si>
    <t>НАЛОГОВЫЕ ДОХОДЫ</t>
  </si>
  <si>
    <t>НЕНАЛОГОВЫЕ ДОХОДЫ</t>
  </si>
  <si>
    <t>ДОХОДЫ ОТ ОКАЗАНИЯ ПЛАТНЫХ УСЛУГ (РАБОТ) И КОМПЕНСАЦИИ ЗАТРАТ ГОСУДАРСТВА</t>
  </si>
  <si>
    <t>к уточненному бюджету</t>
  </si>
  <si>
    <t>к уточненному плану</t>
  </si>
  <si>
    <t>Наименование групп, подгрупп, статей, подстатей элементов, программ (подпрограмм), кодов экономической классификации доходов</t>
  </si>
  <si>
    <t>Показатели</t>
  </si>
  <si>
    <t xml:space="preserve">НАЛОГОВЫЕ И НЕНАЛОГОВЫЕ ДОХОДЫ </t>
  </si>
  <si>
    <t>БЕЗВОЗМЕЗДНЫЕ ПОСТУПЛЕНИЯ</t>
  </si>
  <si>
    <t>ВСЕГО ДОХОДОВ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</si>
  <si>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</si>
  <si>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</si>
  <si>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</si>
  <si>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продажи земельных участков, находящихся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</si>
  <si>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</si>
  <si>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</si>
  <si>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 (налог на доходы физических лиц)</t>
  </si>
  <si>
    <t>НАЛОГИ НА ТОВАРЫ (РАБОТЫ, УСЛУГИ), РЕАЛИЗУЕМЫЕ НА ТЕРРИТОРИИ РОССИЙСКОЙ ФЕДЕРАЦИИ (акцизы по подакцизным товарам (продукции), производимым на территории Российской Федерации)</t>
  </si>
  <si>
    <t>НАЛОГИ НА СОВОКУПНЫЙ ДОХОД (единый налог на вмененный доход для отдельных видов деятельности, единый сельскохозяйственный налог, налог, взимаемый в связи с применением патентной системы налогообложения)</t>
  </si>
  <si>
    <t>ПЛАТЕЖИ ПРИ ПОЛЬЗОВАНИИ ПРИРОДНЫМИ РЕСУРСАМИ (плата за негативное воздействие на окружающую среду)</t>
  </si>
  <si>
    <t>ДОХОДЫ ОТ ОКАЗАНИЯ ПЛАТНЫХ УСЛУГ (РАБОТ) И КОМПЕНСАЦИИ ЗАТРАТ ГОСУДАРСТВА (доходы от оказания платных услуг, доходы от компенсации затрат государства)</t>
  </si>
  <si>
    <t>к первоначально утвержденному решению Думы АМО</t>
  </si>
  <si>
    <t>Налог на имущество физических лиц</t>
  </si>
  <si>
    <t>Земельный налог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</si>
  <si>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</si>
  <si>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</si>
  <si>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</si>
  <si>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уточненный план на 2021 год</t>
  </si>
  <si>
    <t>2021 год</t>
  </si>
  <si>
    <t>фактическое исполнение за 2021 год</t>
  </si>
  <si>
    <t>процент исполнения за 2021 год</t>
  </si>
  <si>
    <t>сравнение</t>
  </si>
  <si>
    <t xml:space="preserve">ДОХОДЫ ОТ ИСПОЛЬЗОВАНИЯ ИМУЩЕСТВА, НАХОДЯЩЕГОСЯ В ГОСУДАРСТВЕННОЙ И МУНИЦИПАЛЬНОЙ СОБСТВЕННОСТИ </t>
  </si>
  <si>
    <t>НАЛОГИ НА ИМУЩЕСТВО (транспортный налог, налог на имущество)</t>
  </si>
  <si>
    <t>Первоначально утвержденнй  бюджет на 2022 год  (решение Думы АМО от 16.12.2021 № 256)</t>
  </si>
  <si>
    <t>Уточненный бюджет на 2022 год (решение Думы АМО от 16.12.2021 № 256  (в ред от 22.12.2022  № 352)</t>
  </si>
  <si>
    <t>Уточненный план согласно проекту решения Думы АМО  об утверждении отчета об исполнении бюджета</t>
  </si>
  <si>
    <t xml:space="preserve">Фактически исполнено </t>
  </si>
  <si>
    <t>Отклонения между уточненным бюджетом и уточненным планом</t>
  </si>
  <si>
    <t>Удельный вес</t>
  </si>
  <si>
    <t>Процент исполнения</t>
  </si>
  <si>
    <t>Анализ исполнения бюджета АМО по доходам  за 2021 - 2022 годы, тыс. руб.</t>
  </si>
  <si>
    <t>2022 год</t>
  </si>
  <si>
    <t xml:space="preserve">рост/снижение доходов в 2022г. по отношению к 2021г. </t>
  </si>
  <si>
    <t xml:space="preserve">процент роста /снижения доходов 2022г. по отношению к 2021г. </t>
  </si>
  <si>
    <t>уточненный план на 2022 год</t>
  </si>
  <si>
    <t>фактическое исполнение за 2022 год</t>
  </si>
  <si>
    <t>процент исполнения за 2022 год</t>
  </si>
  <si>
    <t xml:space="preserve">                                                                                                   Анализ доходов бюджета Александровского муниципального округа за 2022 год (руб.)</t>
  </si>
  <si>
    <t>приложение № 2 к заключению КСП АМО от 28.04.2023г. № 3</t>
  </si>
  <si>
    <t xml:space="preserve">приложение № 3 к заключению КСП АМО от 28.04.2023г. № 3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</si>
</sst>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  <numFmt numFmtId="179" formatCode="0.000"/>
    <numFmt numFmtId="180" formatCode="#,##0.0"/>
    <numFmt numFmtId="181" formatCode="#,##0.00_р_."/>
    <numFmt numFmtId="182" formatCode="#,##0.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#,##0.00_ ;\-#,##0.00\ "/>
    <numFmt numFmtId="188" formatCode="#,##0.0000_ ;\-#,##0.0000\ "/>
    <numFmt numFmtId="189" formatCode="#,##0.000_ ;\-#,##0.000\ "/>
    <numFmt numFmtId="190" formatCode="_-* #,##0.0000_р_._-;\-* #,##0.0000_р_._-;_-* &quot;-&quot;????_р_._-;_-@_-"/>
    <numFmt numFmtId="191" formatCode="mmm/yyyy"/>
    <numFmt numFmtId="192" formatCode="[$-FC19]d\ mmmm\ yyyy\ &quot;г.&quot;"/>
    <numFmt numFmtId="193" formatCode="000"/>
    <numFmt numFmtId="194" formatCode="#,##0.00000"/>
    <numFmt numFmtId="195" formatCode="0.0000"/>
    <numFmt numFmtId="196" formatCode="0.00000"/>
    <numFmt numFmtId="197" formatCode="#,##0.00000_ ;\-#,##0.00000\ "/>
    <numFmt numFmtId="198" formatCode="#,##0.000000_ ;\-#,##0.000000\ "/>
    <numFmt numFmtId="199" formatCode="0.000000"/>
    <numFmt numFmtId="200" formatCode="#,##0.0000000_ ;\-#,##0.0000000\ "/>
    <numFmt numFmtId="201" formatCode="#,##0.0000"/>
    <numFmt numFmtId="202" formatCode="#,##0.000000"/>
  </numFmts>
  <fonts count="59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2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0" fillId="0" borderId="10" xfId="0" applyFont="1" applyBorder="1" applyAlignment="1">
      <alignment horizontal="left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top"/>
    </xf>
    <xf numFmtId="180" fontId="6" fillId="0" borderId="10" xfId="0" applyNumberFormat="1" applyFont="1" applyFill="1" applyBorder="1" applyAlignment="1">
      <alignment horizontal="center" vertical="top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171" fontId="49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0" applyNumberFormat="1" applyFont="1" applyFill="1" applyBorder="1" applyAlignment="1">
      <alignment horizontal="center" vertical="top"/>
    </xf>
    <xf numFmtId="0" fontId="55" fillId="33" borderId="0" xfId="0" applyFont="1" applyFill="1" applyBorder="1" applyAlignment="1">
      <alignment/>
    </xf>
    <xf numFmtId="2" fontId="49" fillId="0" borderId="0" xfId="0" applyNumberFormat="1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6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/>
    </xf>
    <xf numFmtId="0" fontId="50" fillId="0" borderId="14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58" fillId="0" borderId="14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57" fillId="0" borderId="16" xfId="0" applyFont="1" applyBorder="1" applyAlignment="1">
      <alignment horizontal="center"/>
    </xf>
    <xf numFmtId="0" fontId="56" fillId="0" borderId="0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5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31">
      <selection activeCell="L5" sqref="L5"/>
    </sheetView>
  </sheetViews>
  <sheetFormatPr defaultColWidth="9.66015625" defaultRowHeight="11.25"/>
  <cols>
    <col min="1" max="1" width="60" style="1" customWidth="1"/>
    <col min="2" max="2" width="23.83203125" style="45" customWidth="1"/>
    <col min="3" max="3" width="25.66015625" style="45" customWidth="1"/>
    <col min="4" max="4" width="23.66015625" style="45" customWidth="1"/>
    <col min="5" max="5" width="19.66015625" style="45" customWidth="1"/>
    <col min="6" max="6" width="22" style="45" customWidth="1"/>
    <col min="7" max="7" width="14.16015625" style="1" customWidth="1"/>
    <col min="8" max="8" width="21.66015625" style="1" customWidth="1"/>
    <col min="9" max="9" width="19.66015625" style="1" customWidth="1"/>
    <col min="10" max="10" width="20.5" style="1" customWidth="1"/>
    <col min="11" max="16384" width="9.66015625" style="1" customWidth="1"/>
  </cols>
  <sheetData>
    <row r="2" spans="6:10" ht="15.75">
      <c r="F2" s="52"/>
      <c r="G2" s="56" t="s">
        <v>67</v>
      </c>
      <c r="H2" s="56"/>
      <c r="I2" s="56"/>
      <c r="J2" s="56"/>
    </row>
    <row r="3" spans="1:9" ht="18.75">
      <c r="A3" s="57" t="s">
        <v>66</v>
      </c>
      <c r="B3" s="57"/>
      <c r="C3" s="57"/>
      <c r="D3" s="57"/>
      <c r="E3" s="57"/>
      <c r="F3" s="57"/>
      <c r="G3" s="57"/>
      <c r="H3" s="57"/>
      <c r="I3" s="57"/>
    </row>
    <row r="4" spans="1:10" ht="15.75">
      <c r="A4" s="58" t="s">
        <v>23</v>
      </c>
      <c r="B4" s="63" t="s">
        <v>52</v>
      </c>
      <c r="C4" s="63" t="s">
        <v>53</v>
      </c>
      <c r="D4" s="63" t="s">
        <v>54</v>
      </c>
      <c r="E4" s="63" t="s">
        <v>55</v>
      </c>
      <c r="F4" s="63" t="s">
        <v>56</v>
      </c>
      <c r="G4" s="58" t="s">
        <v>57</v>
      </c>
      <c r="H4" s="60" t="s">
        <v>58</v>
      </c>
      <c r="I4" s="61"/>
      <c r="J4" s="62"/>
    </row>
    <row r="5" spans="1:10" ht="111" customHeight="1">
      <c r="A5" s="59"/>
      <c r="B5" s="64"/>
      <c r="C5" s="64"/>
      <c r="D5" s="64"/>
      <c r="E5" s="64"/>
      <c r="F5" s="64"/>
      <c r="G5" s="65"/>
      <c r="H5" s="2" t="s">
        <v>39</v>
      </c>
      <c r="I5" s="2" t="s">
        <v>21</v>
      </c>
      <c r="J5" s="2" t="s">
        <v>22</v>
      </c>
    </row>
    <row r="6" spans="1:10" ht="15.75">
      <c r="A6" s="5">
        <v>1</v>
      </c>
      <c r="B6" s="50">
        <v>2</v>
      </c>
      <c r="C6" s="51">
        <v>3</v>
      </c>
      <c r="D6" s="50">
        <v>4</v>
      </c>
      <c r="E6" s="50">
        <v>5</v>
      </c>
      <c r="F6" s="50">
        <v>6</v>
      </c>
      <c r="G6" s="31">
        <v>7</v>
      </c>
      <c r="H6" s="2">
        <v>8</v>
      </c>
      <c r="I6" s="2">
        <v>9</v>
      </c>
      <c r="J6" s="2">
        <v>10</v>
      </c>
    </row>
    <row r="7" spans="1:10" ht="15.75">
      <c r="A7" s="10" t="s">
        <v>10</v>
      </c>
      <c r="B7" s="46">
        <v>173431282.72</v>
      </c>
      <c r="C7" s="46">
        <v>191105408.92</v>
      </c>
      <c r="D7" s="46">
        <v>191105408.92</v>
      </c>
      <c r="E7" s="46">
        <v>192575007.75</v>
      </c>
      <c r="F7" s="46">
        <f>C7-D7</f>
        <v>0</v>
      </c>
      <c r="G7" s="32">
        <f>E7*100/E37</f>
        <v>18.13344938054712</v>
      </c>
      <c r="H7" s="4">
        <f>E7/B7*100</f>
        <v>111.03821913195846</v>
      </c>
      <c r="I7" s="4">
        <f>E7*100/C7</f>
        <v>100.76899907663797</v>
      </c>
      <c r="J7" s="4">
        <v>100.77</v>
      </c>
    </row>
    <row r="8" spans="1:10" s="9" customFormat="1" ht="15.75">
      <c r="A8" s="11" t="s">
        <v>18</v>
      </c>
      <c r="B8" s="46">
        <v>14375200</v>
      </c>
      <c r="C8" s="46">
        <v>154756850.24</v>
      </c>
      <c r="D8" s="46">
        <v>154756850.24</v>
      </c>
      <c r="E8" s="46">
        <v>157161430.81</v>
      </c>
      <c r="F8" s="46">
        <f aca="true" t="shared" si="0" ref="F8:F37">C8-D8</f>
        <v>0</v>
      </c>
      <c r="G8" s="32">
        <f>E8*100/E37</f>
        <v>14.798799093739065</v>
      </c>
      <c r="H8" s="4">
        <f aca="true" t="shared" si="1" ref="H8:H37">E8/B8*100</f>
        <v>1093.281699106795</v>
      </c>
      <c r="I8" s="4">
        <f aca="true" t="shared" si="2" ref="I8:I37">E8*100/C8</f>
        <v>101.55377973011916</v>
      </c>
      <c r="J8" s="4">
        <v>101.55</v>
      </c>
    </row>
    <row r="9" spans="1:10" ht="15.75">
      <c r="A9" s="10" t="s">
        <v>11</v>
      </c>
      <c r="B9" s="47">
        <v>87625000</v>
      </c>
      <c r="C9" s="47">
        <v>94741137.33</v>
      </c>
      <c r="D9" s="47">
        <v>94741137.33</v>
      </c>
      <c r="E9" s="47">
        <v>95362134.9</v>
      </c>
      <c r="F9" s="46">
        <f t="shared" si="0"/>
        <v>0</v>
      </c>
      <c r="G9" s="32">
        <f>E9*100/E37</f>
        <v>8.979589128590108</v>
      </c>
      <c r="H9" s="4">
        <f t="shared" si="1"/>
        <v>108.82982584878744</v>
      </c>
      <c r="I9" s="4">
        <f t="shared" si="2"/>
        <v>100.65546771708783</v>
      </c>
      <c r="J9" s="4">
        <v>100.66</v>
      </c>
    </row>
    <row r="10" spans="1:10" ht="15.75">
      <c r="A10" s="10" t="s">
        <v>12</v>
      </c>
      <c r="B10" s="47">
        <v>87625000</v>
      </c>
      <c r="C10" s="47">
        <v>94741137.33</v>
      </c>
      <c r="D10" s="47">
        <v>94741137.33</v>
      </c>
      <c r="E10" s="47">
        <v>95362134.79</v>
      </c>
      <c r="F10" s="46">
        <f t="shared" si="0"/>
        <v>0</v>
      </c>
      <c r="G10" s="32">
        <f>E10*100/E37</f>
        <v>8.979589118232173</v>
      </c>
      <c r="H10" s="4">
        <f t="shared" si="1"/>
        <v>108.8298257232525</v>
      </c>
      <c r="I10" s="4">
        <f t="shared" si="2"/>
        <v>100.65546760098199</v>
      </c>
      <c r="J10" s="4">
        <v>100.66</v>
      </c>
    </row>
    <row r="11" spans="1:10" s="34" customFormat="1" ht="47.25">
      <c r="A11" s="33" t="s">
        <v>29</v>
      </c>
      <c r="B11" s="48">
        <v>10458200</v>
      </c>
      <c r="C11" s="48">
        <v>12575900</v>
      </c>
      <c r="D11" s="48">
        <v>12575900</v>
      </c>
      <c r="E11" s="48">
        <v>12514952.24</v>
      </c>
      <c r="F11" s="46">
        <f t="shared" si="0"/>
        <v>0</v>
      </c>
      <c r="G11" s="32">
        <f>E11*100/E37</f>
        <v>1.178446027838754</v>
      </c>
      <c r="H11" s="4">
        <f t="shared" si="1"/>
        <v>119.66640760360292</v>
      </c>
      <c r="I11" s="4">
        <f t="shared" si="2"/>
        <v>99.5153606501324</v>
      </c>
      <c r="J11" s="4">
        <v>99.52</v>
      </c>
    </row>
    <row r="12" spans="1:10" ht="47.25">
      <c r="A12" s="10" t="s">
        <v>30</v>
      </c>
      <c r="B12" s="47">
        <v>10458200</v>
      </c>
      <c r="C12" s="47">
        <v>12575900</v>
      </c>
      <c r="D12" s="47">
        <v>12575900</v>
      </c>
      <c r="E12" s="47">
        <v>12514952.24</v>
      </c>
      <c r="F12" s="46">
        <f t="shared" si="0"/>
        <v>0</v>
      </c>
      <c r="G12" s="32">
        <f>E12*100/E37</f>
        <v>1.178446027838754</v>
      </c>
      <c r="H12" s="4">
        <f t="shared" si="1"/>
        <v>119.66640760360292</v>
      </c>
      <c r="I12" s="4">
        <f t="shared" si="2"/>
        <v>99.5153606501324</v>
      </c>
      <c r="J12" s="4">
        <v>99.52</v>
      </c>
    </row>
    <row r="13" spans="1:10" s="34" customFormat="1" ht="15.75">
      <c r="A13" s="33" t="s">
        <v>13</v>
      </c>
      <c r="B13" s="48">
        <v>2490000</v>
      </c>
      <c r="C13" s="48">
        <v>2526078.15</v>
      </c>
      <c r="D13" s="48">
        <v>2526078.15</v>
      </c>
      <c r="E13" s="48">
        <v>2030458.66</v>
      </c>
      <c r="F13" s="46">
        <f t="shared" si="0"/>
        <v>0</v>
      </c>
      <c r="G13" s="32">
        <f>E13*100/E37</f>
        <v>0.19119417291262464</v>
      </c>
      <c r="H13" s="4">
        <f t="shared" si="1"/>
        <v>81.54452449799197</v>
      </c>
      <c r="I13" s="4">
        <f t="shared" si="2"/>
        <v>80.37988294225973</v>
      </c>
      <c r="J13" s="4">
        <v>80.38</v>
      </c>
    </row>
    <row r="14" spans="1:10" ht="31.5">
      <c r="A14" s="10" t="s">
        <v>0</v>
      </c>
      <c r="B14" s="47">
        <v>0</v>
      </c>
      <c r="C14" s="47">
        <v>0</v>
      </c>
      <c r="D14" s="47">
        <v>0</v>
      </c>
      <c r="E14" s="47">
        <v>65290.35</v>
      </c>
      <c r="F14" s="46">
        <f t="shared" si="0"/>
        <v>0</v>
      </c>
      <c r="G14" s="32">
        <f>E14*100/E37</f>
        <v>0.006147938253234756</v>
      </c>
      <c r="H14" s="4">
        <v>0</v>
      </c>
      <c r="I14" s="4">
        <v>0</v>
      </c>
      <c r="J14" s="4">
        <v>0</v>
      </c>
    </row>
    <row r="15" spans="1:10" ht="15.75">
      <c r="A15" s="10" t="s">
        <v>14</v>
      </c>
      <c r="B15" s="47">
        <v>0</v>
      </c>
      <c r="C15" s="47">
        <v>36078.15</v>
      </c>
      <c r="D15" s="47">
        <v>36078.15</v>
      </c>
      <c r="E15" s="47">
        <v>42135.06</v>
      </c>
      <c r="F15" s="46">
        <f t="shared" si="0"/>
        <v>0</v>
      </c>
      <c r="G15" s="32">
        <f>E15*100/E37</f>
        <v>0.00396756560772521</v>
      </c>
      <c r="H15" s="4">
        <v>0</v>
      </c>
      <c r="I15" s="4">
        <f t="shared" si="2"/>
        <v>116.7883053870556</v>
      </c>
      <c r="J15" s="4">
        <v>116.79</v>
      </c>
    </row>
    <row r="16" spans="1:10" ht="31.5">
      <c r="A16" s="10" t="s">
        <v>28</v>
      </c>
      <c r="B16" s="47">
        <v>2490000</v>
      </c>
      <c r="C16" s="47">
        <v>2490000</v>
      </c>
      <c r="D16" s="47">
        <v>2490000</v>
      </c>
      <c r="E16" s="47">
        <v>1923033.25</v>
      </c>
      <c r="F16" s="46">
        <f t="shared" si="0"/>
        <v>0</v>
      </c>
      <c r="G16" s="32">
        <f>E16*100/E37</f>
        <v>0.18107866905166467</v>
      </c>
      <c r="H16" s="4">
        <f t="shared" si="1"/>
        <v>77.23025100401605</v>
      </c>
      <c r="I16" s="4">
        <f t="shared" si="2"/>
        <v>77.23025100401607</v>
      </c>
      <c r="J16" s="4">
        <v>77.23</v>
      </c>
    </row>
    <row r="17" spans="1:10" s="34" customFormat="1" ht="15.75">
      <c r="A17" s="33" t="s">
        <v>9</v>
      </c>
      <c r="B17" s="48">
        <v>38877000</v>
      </c>
      <c r="C17" s="48">
        <v>40613734.76</v>
      </c>
      <c r="D17" s="48">
        <v>40613734.76</v>
      </c>
      <c r="E17" s="48">
        <v>42612302.94</v>
      </c>
      <c r="F17" s="46">
        <f t="shared" si="0"/>
        <v>0</v>
      </c>
      <c r="G17" s="32">
        <f>E17*100/E37</f>
        <v>4.012504256804472</v>
      </c>
      <c r="H17" s="4">
        <f t="shared" si="1"/>
        <v>109.60800200632764</v>
      </c>
      <c r="I17" s="4">
        <f t="shared" si="2"/>
        <v>104.92091700458036</v>
      </c>
      <c r="J17" s="4">
        <v>104.92</v>
      </c>
    </row>
    <row r="18" spans="1:10" ht="15.75">
      <c r="A18" s="10" t="s">
        <v>40</v>
      </c>
      <c r="B18" s="47">
        <v>5570000</v>
      </c>
      <c r="C18" s="47">
        <v>5570000</v>
      </c>
      <c r="D18" s="47">
        <v>5570000</v>
      </c>
      <c r="E18" s="47">
        <v>5709545.39</v>
      </c>
      <c r="F18" s="46">
        <f t="shared" si="0"/>
        <v>0</v>
      </c>
      <c r="G18" s="32">
        <f>E18*100/E37</f>
        <v>0.5376281871939904</v>
      </c>
      <c r="H18" s="4">
        <f t="shared" si="1"/>
        <v>102.50530323159784</v>
      </c>
      <c r="I18" s="4">
        <f t="shared" si="2"/>
        <v>102.50530323159785</v>
      </c>
      <c r="J18" s="4">
        <v>102.51</v>
      </c>
    </row>
    <row r="19" spans="1:10" ht="15.75">
      <c r="A19" s="10" t="s">
        <v>7</v>
      </c>
      <c r="B19" s="47">
        <v>2970000</v>
      </c>
      <c r="C19" s="47">
        <v>3960400</v>
      </c>
      <c r="D19" s="47">
        <v>3960400</v>
      </c>
      <c r="E19" s="47">
        <v>4024297.32</v>
      </c>
      <c r="F19" s="46">
        <f t="shared" si="0"/>
        <v>0</v>
      </c>
      <c r="G19" s="32">
        <f>E19*100/E37</f>
        <v>0.3789400950679252</v>
      </c>
      <c r="H19" s="4">
        <f t="shared" si="1"/>
        <v>135.49822626262628</v>
      </c>
      <c r="I19" s="4">
        <f t="shared" si="2"/>
        <v>101.61340571659429</v>
      </c>
      <c r="J19" s="4">
        <v>101.61</v>
      </c>
    </row>
    <row r="20" spans="1:10" ht="15.75">
      <c r="A20" s="10" t="s">
        <v>8</v>
      </c>
      <c r="B20" s="47">
        <v>23488000</v>
      </c>
      <c r="C20" s="47">
        <v>20379900</v>
      </c>
      <c r="D20" s="47">
        <v>20379900</v>
      </c>
      <c r="E20" s="47">
        <v>21211580.98</v>
      </c>
      <c r="F20" s="46">
        <f t="shared" si="0"/>
        <v>0</v>
      </c>
      <c r="G20" s="32">
        <f>E20*100/E37</f>
        <v>1.997347082969057</v>
      </c>
      <c r="H20" s="4">
        <f t="shared" si="1"/>
        <v>90.30816152929155</v>
      </c>
      <c r="I20" s="4">
        <f t="shared" si="2"/>
        <v>104.08088842437893</v>
      </c>
      <c r="J20" s="4">
        <v>104.08</v>
      </c>
    </row>
    <row r="21" spans="1:10" ht="15.75">
      <c r="A21" s="10" t="s">
        <v>41</v>
      </c>
      <c r="B21" s="47">
        <v>6849000</v>
      </c>
      <c r="C21" s="47">
        <v>10703434.76</v>
      </c>
      <c r="D21" s="47">
        <v>10703434.76</v>
      </c>
      <c r="E21" s="47">
        <v>11666879.25</v>
      </c>
      <c r="F21" s="46">
        <f t="shared" si="0"/>
        <v>0</v>
      </c>
      <c r="G21" s="32">
        <f>E21*100/E37</f>
        <v>1.0985888915734991</v>
      </c>
      <c r="H21" s="4">
        <f t="shared" si="1"/>
        <v>170.34427288655277</v>
      </c>
      <c r="I21" s="4">
        <f t="shared" si="2"/>
        <v>109.00126465572066</v>
      </c>
      <c r="J21" s="4">
        <v>109</v>
      </c>
    </row>
    <row r="22" spans="1:10" s="34" customFormat="1" ht="15.75">
      <c r="A22" s="33" t="s">
        <v>1</v>
      </c>
      <c r="B22" s="48">
        <v>4300000</v>
      </c>
      <c r="C22" s="48">
        <v>4300000</v>
      </c>
      <c r="D22" s="48">
        <v>4300000</v>
      </c>
      <c r="E22" s="48">
        <v>4641582.18</v>
      </c>
      <c r="F22" s="46">
        <f t="shared" si="0"/>
        <v>0</v>
      </c>
      <c r="G22" s="32">
        <f>E22*100/E37</f>
        <v>0.4370655179510413</v>
      </c>
      <c r="H22" s="4">
        <f t="shared" si="1"/>
        <v>107.94377162790695</v>
      </c>
      <c r="I22" s="4">
        <f t="shared" si="2"/>
        <v>107.94377162790698</v>
      </c>
      <c r="J22" s="4">
        <v>107.4</v>
      </c>
    </row>
    <row r="23" spans="1:10" s="9" customFormat="1" ht="15.75">
      <c r="A23" s="11" t="s">
        <v>19</v>
      </c>
      <c r="B23" s="46">
        <v>29681082.72</v>
      </c>
      <c r="C23" s="46">
        <v>36348558.68</v>
      </c>
      <c r="D23" s="46">
        <v>36348558.68</v>
      </c>
      <c r="E23" s="46">
        <v>35413576.94</v>
      </c>
      <c r="F23" s="46">
        <f t="shared" si="0"/>
        <v>0</v>
      </c>
      <c r="G23" s="32">
        <f>E23*100/E37</f>
        <v>3.334650286808054</v>
      </c>
      <c r="H23" s="4">
        <f t="shared" si="1"/>
        <v>119.31362906831318</v>
      </c>
      <c r="I23" s="4">
        <f t="shared" si="2"/>
        <v>97.42773366000218</v>
      </c>
      <c r="J23" s="4">
        <v>97.43</v>
      </c>
    </row>
    <row r="24" spans="1:10" ht="63">
      <c r="A24" s="10" t="s">
        <v>2</v>
      </c>
      <c r="B24" s="47">
        <v>18118074.93</v>
      </c>
      <c r="C24" s="47">
        <v>19357959.48</v>
      </c>
      <c r="D24" s="47">
        <v>19357959.48</v>
      </c>
      <c r="E24" s="47">
        <v>18601863.19</v>
      </c>
      <c r="F24" s="46">
        <f t="shared" si="0"/>
        <v>0</v>
      </c>
      <c r="G24" s="32">
        <f>E24*100/E37</f>
        <v>1.7516081057497856</v>
      </c>
      <c r="H24" s="4">
        <f t="shared" si="1"/>
        <v>102.67019681654448</v>
      </c>
      <c r="I24" s="4">
        <f t="shared" si="2"/>
        <v>96.0941322829962</v>
      </c>
      <c r="J24" s="4">
        <v>96.09</v>
      </c>
    </row>
    <row r="25" spans="1:10" ht="114" customHeight="1">
      <c r="A25" s="10" t="s">
        <v>32</v>
      </c>
      <c r="B25" s="47">
        <v>15238274.93</v>
      </c>
      <c r="C25" s="47">
        <v>16277959.48</v>
      </c>
      <c r="D25" s="47">
        <v>16277959.48</v>
      </c>
      <c r="E25" s="47">
        <v>16618156.96</v>
      </c>
      <c r="F25" s="46">
        <f t="shared" si="0"/>
        <v>0</v>
      </c>
      <c r="G25" s="32">
        <f>E25*100/E37</f>
        <v>1.5648162840702093</v>
      </c>
      <c r="H25" s="4">
        <f t="shared" si="1"/>
        <v>109.05536903841649</v>
      </c>
      <c r="I25" s="4">
        <f t="shared" si="2"/>
        <v>102.08992706007153</v>
      </c>
      <c r="J25" s="4">
        <v>102.09</v>
      </c>
    </row>
    <row r="26" spans="1:10" ht="31.5">
      <c r="A26" s="10" t="s">
        <v>42</v>
      </c>
      <c r="B26" s="47">
        <v>250000</v>
      </c>
      <c r="C26" s="47">
        <v>450200</v>
      </c>
      <c r="D26" s="47">
        <v>450200</v>
      </c>
      <c r="E26" s="47">
        <v>450200</v>
      </c>
      <c r="F26" s="46">
        <f t="shared" si="0"/>
        <v>0</v>
      </c>
      <c r="G26" s="32">
        <f>E26*100/E37</f>
        <v>0.042392203466611635</v>
      </c>
      <c r="H26" s="4">
        <f t="shared" si="1"/>
        <v>180.07999999999998</v>
      </c>
      <c r="I26" s="4">
        <f t="shared" si="2"/>
        <v>100</v>
      </c>
      <c r="J26" s="4">
        <v>100</v>
      </c>
    </row>
    <row r="27" spans="1:10" ht="110.25">
      <c r="A27" s="10" t="s">
        <v>43</v>
      </c>
      <c r="B27" s="47">
        <v>2629800</v>
      </c>
      <c r="C27" s="47">
        <v>2629800</v>
      </c>
      <c r="D27" s="47">
        <v>2629800</v>
      </c>
      <c r="E27" s="47">
        <v>1533506.23</v>
      </c>
      <c r="F27" s="46">
        <f t="shared" si="0"/>
        <v>0</v>
      </c>
      <c r="G27" s="32">
        <f>E27*100/E37</f>
        <v>0.14439961821296432</v>
      </c>
      <c r="H27" s="4">
        <f t="shared" si="1"/>
        <v>58.31265609552057</v>
      </c>
      <c r="I27" s="4">
        <f t="shared" si="2"/>
        <v>58.31265609552057</v>
      </c>
      <c r="J27" s="4">
        <v>58.31</v>
      </c>
    </row>
    <row r="28" spans="1:10" s="34" customFormat="1" ht="31.5">
      <c r="A28" s="33" t="s">
        <v>3</v>
      </c>
      <c r="B28" s="48">
        <v>742590</v>
      </c>
      <c r="C28" s="48">
        <v>742590</v>
      </c>
      <c r="D28" s="48">
        <v>742590</v>
      </c>
      <c r="E28" s="48">
        <v>870366.78</v>
      </c>
      <c r="F28" s="46">
        <f t="shared" si="0"/>
        <v>0</v>
      </c>
      <c r="G28" s="32">
        <f>E28*100/E37</f>
        <v>0.08195638744633409</v>
      </c>
      <c r="H28" s="4">
        <f t="shared" si="1"/>
        <v>117.20690825354502</v>
      </c>
      <c r="I28" s="4">
        <f t="shared" si="2"/>
        <v>117.20690825354502</v>
      </c>
      <c r="J28" s="4">
        <v>117.21</v>
      </c>
    </row>
    <row r="29" spans="1:10" ht="31.5">
      <c r="A29" s="10" t="s">
        <v>4</v>
      </c>
      <c r="B29" s="47">
        <v>742590</v>
      </c>
      <c r="C29" s="47">
        <v>742590</v>
      </c>
      <c r="D29" s="47">
        <v>742590</v>
      </c>
      <c r="E29" s="47">
        <v>870366.78</v>
      </c>
      <c r="F29" s="46">
        <f t="shared" si="0"/>
        <v>0</v>
      </c>
      <c r="G29" s="32">
        <f>E29*100/E37</f>
        <v>0.08195638744633409</v>
      </c>
      <c r="H29" s="4">
        <f t="shared" si="1"/>
        <v>117.20690825354502</v>
      </c>
      <c r="I29" s="4">
        <f t="shared" si="2"/>
        <v>117.20690825354502</v>
      </c>
      <c r="J29" s="4">
        <v>117.21</v>
      </c>
    </row>
    <row r="30" spans="1:10" s="34" customFormat="1" ht="47.25">
      <c r="A30" s="33" t="s">
        <v>20</v>
      </c>
      <c r="B30" s="48">
        <v>4720745.66</v>
      </c>
      <c r="C30" s="48">
        <v>8397197.17</v>
      </c>
      <c r="D30" s="48">
        <v>8397197.17</v>
      </c>
      <c r="E30" s="48">
        <v>9669360.1</v>
      </c>
      <c r="F30" s="46">
        <f t="shared" si="0"/>
        <v>0</v>
      </c>
      <c r="G30" s="32">
        <f>E30*100/E37</f>
        <v>0.9104964032677393</v>
      </c>
      <c r="H30" s="4">
        <f t="shared" si="1"/>
        <v>204.82696583149536</v>
      </c>
      <c r="I30" s="4">
        <f t="shared" si="2"/>
        <v>115.14985184038497</v>
      </c>
      <c r="J30" s="4">
        <f>E30*100/D30</f>
        <v>115.14985184038497</v>
      </c>
    </row>
    <row r="31" spans="1:10" s="34" customFormat="1" ht="31.5">
      <c r="A31" s="33" t="s">
        <v>5</v>
      </c>
      <c r="B31" s="48">
        <v>4956868.68</v>
      </c>
      <c r="C31" s="48">
        <v>5145599.83</v>
      </c>
      <c r="D31" s="48">
        <v>5145599.83</v>
      </c>
      <c r="E31" s="48">
        <v>3442104.24</v>
      </c>
      <c r="F31" s="46">
        <f t="shared" si="0"/>
        <v>0</v>
      </c>
      <c r="G31" s="32">
        <f>E31*100/E37</f>
        <v>0.3241190210914407</v>
      </c>
      <c r="H31" s="4">
        <f t="shared" si="1"/>
        <v>69.44110207898427</v>
      </c>
      <c r="I31" s="4">
        <f t="shared" si="2"/>
        <v>66.8941300085514</v>
      </c>
      <c r="J31" s="4">
        <v>66.89</v>
      </c>
    </row>
    <row r="32" spans="1:10" ht="110.25">
      <c r="A32" s="10" t="s">
        <v>33</v>
      </c>
      <c r="B32" s="47">
        <v>4905000</v>
      </c>
      <c r="C32" s="47">
        <v>4905000</v>
      </c>
      <c r="D32" s="47">
        <v>4905000</v>
      </c>
      <c r="E32" s="47">
        <v>3135300</v>
      </c>
      <c r="F32" s="46">
        <f t="shared" si="0"/>
        <v>0</v>
      </c>
      <c r="G32" s="32">
        <f>E32*100/E37</f>
        <v>0.2952293992200521</v>
      </c>
      <c r="H32" s="4">
        <f t="shared" si="1"/>
        <v>63.920489296636084</v>
      </c>
      <c r="I32" s="4">
        <f t="shared" si="2"/>
        <v>63.920489296636084</v>
      </c>
      <c r="J32" s="4">
        <v>63.92</v>
      </c>
    </row>
    <row r="33" spans="1:10" ht="52.5" customHeight="1">
      <c r="A33" s="10" t="s">
        <v>31</v>
      </c>
      <c r="B33" s="47">
        <v>51868.68</v>
      </c>
      <c r="C33" s="47">
        <v>51868.68</v>
      </c>
      <c r="D33" s="47">
        <v>51868.68</v>
      </c>
      <c r="E33" s="47">
        <v>48123.48</v>
      </c>
      <c r="F33" s="46">
        <f t="shared" si="0"/>
        <v>0</v>
      </c>
      <c r="G33" s="32">
        <f>E33*100/E37</f>
        <v>0.00453145347774637</v>
      </c>
      <c r="H33" s="4">
        <f t="shared" si="1"/>
        <v>92.77945766115506</v>
      </c>
      <c r="I33" s="4">
        <f t="shared" si="2"/>
        <v>92.77945766115505</v>
      </c>
      <c r="J33" s="4">
        <v>92.78</v>
      </c>
    </row>
    <row r="34" spans="1:10" ht="98.25" customHeight="1">
      <c r="A34" s="10" t="s">
        <v>44</v>
      </c>
      <c r="B34" s="47">
        <v>0</v>
      </c>
      <c r="C34" s="47">
        <v>188731.15</v>
      </c>
      <c r="D34" s="47">
        <v>188731.15</v>
      </c>
      <c r="E34" s="47">
        <v>258680.7</v>
      </c>
      <c r="F34" s="46">
        <f t="shared" si="0"/>
        <v>0</v>
      </c>
      <c r="G34" s="32">
        <f>E34*100/E37</f>
        <v>0.02435816274385945</v>
      </c>
      <c r="H34" s="4">
        <v>0</v>
      </c>
      <c r="I34" s="4">
        <f t="shared" si="2"/>
        <v>137.06306563595888</v>
      </c>
      <c r="J34" s="4">
        <v>137.06</v>
      </c>
    </row>
    <row r="35" spans="1:10" s="34" customFormat="1" ht="33.75" customHeight="1">
      <c r="A35" s="33" t="s">
        <v>6</v>
      </c>
      <c r="B35" s="48">
        <v>1142803.45</v>
      </c>
      <c r="C35" s="48">
        <v>2705212.2</v>
      </c>
      <c r="D35" s="48">
        <v>2705212.2</v>
      </c>
      <c r="E35" s="48">
        <v>2829882.63</v>
      </c>
      <c r="F35" s="46">
        <f t="shared" si="0"/>
        <v>0</v>
      </c>
      <c r="G35" s="32">
        <f>E35*100/E37</f>
        <v>0.26647036925275447</v>
      </c>
      <c r="H35" s="4">
        <f t="shared" si="1"/>
        <v>247.62636392110994</v>
      </c>
      <c r="I35" s="4">
        <f t="shared" si="2"/>
        <v>104.60852682832052</v>
      </c>
      <c r="J35" s="4">
        <v>104.61</v>
      </c>
    </row>
    <row r="36" spans="1:10" s="9" customFormat="1" ht="21" customHeight="1">
      <c r="A36" s="11" t="s">
        <v>15</v>
      </c>
      <c r="B36" s="46">
        <v>839905389.86</v>
      </c>
      <c r="C36" s="46">
        <v>889122684.86</v>
      </c>
      <c r="D36" s="46">
        <v>945346978.65</v>
      </c>
      <c r="E36" s="46">
        <v>869412723.92</v>
      </c>
      <c r="F36" s="46">
        <f t="shared" si="0"/>
        <v>-56224293.78999996</v>
      </c>
      <c r="G36" s="32">
        <f>E36*100/E37</f>
        <v>81.86655061945288</v>
      </c>
      <c r="H36" s="4">
        <f>E36*100/B36</f>
        <v>103.51317355695484</v>
      </c>
      <c r="I36" s="4">
        <f t="shared" si="2"/>
        <v>97.7832124547465</v>
      </c>
      <c r="J36" s="4">
        <v>91.97</v>
      </c>
    </row>
    <row r="37" spans="1:10" s="6" customFormat="1" ht="22.5" customHeight="1">
      <c r="A37" s="23" t="s">
        <v>16</v>
      </c>
      <c r="B37" s="49">
        <v>1013336672.58</v>
      </c>
      <c r="C37" s="49">
        <v>1080228093.78</v>
      </c>
      <c r="D37" s="49">
        <v>1136452387.57</v>
      </c>
      <c r="E37" s="49">
        <v>1061987731.67</v>
      </c>
      <c r="F37" s="46">
        <f t="shared" si="0"/>
        <v>-56224293.78999996</v>
      </c>
      <c r="G37" s="32">
        <f>E37*100/E37</f>
        <v>100</v>
      </c>
      <c r="H37" s="4">
        <f t="shared" si="1"/>
        <v>104.80107553653735</v>
      </c>
      <c r="I37" s="4">
        <f t="shared" si="2"/>
        <v>98.31143420403258</v>
      </c>
      <c r="J37" s="4">
        <v>93.45</v>
      </c>
    </row>
  </sheetData>
  <sheetProtection/>
  <mergeCells count="10">
    <mergeCell ref="G2:J2"/>
    <mergeCell ref="A3:I3"/>
    <mergeCell ref="A4:A5"/>
    <mergeCell ref="H4:J4"/>
    <mergeCell ref="F4:F5"/>
    <mergeCell ref="E4:E5"/>
    <mergeCell ref="D4:D5"/>
    <mergeCell ref="C4:C5"/>
    <mergeCell ref="B4:B5"/>
    <mergeCell ref="G4:G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pane xSplit="1" topLeftCell="B1" activePane="topRight" state="frozen"/>
      <selection pane="topLeft" activeCell="A2" sqref="A2"/>
      <selection pane="topRight" activeCell="E10" sqref="E10"/>
    </sheetView>
  </sheetViews>
  <sheetFormatPr defaultColWidth="9.33203125" defaultRowHeight="11.25"/>
  <cols>
    <col min="1" max="1" width="70.83203125" style="12" customWidth="1"/>
    <col min="2" max="6" width="16.83203125" style="13" customWidth="1"/>
    <col min="7" max="7" width="21.16015625" style="13" customWidth="1"/>
    <col min="8" max="8" width="21.16015625" style="55" customWidth="1"/>
    <col min="9" max="9" width="20.5" style="13" customWidth="1"/>
    <col min="10" max="13" width="9.33203125" style="14" customWidth="1"/>
    <col min="14" max="16384" width="9.33203125" style="15" customWidth="1"/>
  </cols>
  <sheetData>
    <row r="1" spans="7:9" ht="12">
      <c r="G1" s="76" t="s">
        <v>68</v>
      </c>
      <c r="H1" s="76"/>
      <c r="I1" s="76"/>
    </row>
    <row r="2" spans="1:9" ht="18.75">
      <c r="A2" s="75" t="s">
        <v>59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69" t="s">
        <v>24</v>
      </c>
      <c r="B3" s="66" t="s">
        <v>46</v>
      </c>
      <c r="C3" s="73"/>
      <c r="D3" s="74"/>
      <c r="E3" s="66" t="s">
        <v>60</v>
      </c>
      <c r="F3" s="67"/>
      <c r="G3" s="68"/>
      <c r="H3" s="71" t="s">
        <v>49</v>
      </c>
      <c r="I3" s="72"/>
    </row>
    <row r="4" spans="1:9" ht="71.25">
      <c r="A4" s="70"/>
      <c r="B4" s="17" t="s">
        <v>45</v>
      </c>
      <c r="C4" s="17" t="s">
        <v>47</v>
      </c>
      <c r="D4" s="17" t="s">
        <v>48</v>
      </c>
      <c r="E4" s="17" t="s">
        <v>63</v>
      </c>
      <c r="F4" s="17" t="s">
        <v>64</v>
      </c>
      <c r="G4" s="17" t="s">
        <v>65</v>
      </c>
      <c r="H4" s="53" t="s">
        <v>61</v>
      </c>
      <c r="I4" s="17" t="s">
        <v>62</v>
      </c>
    </row>
    <row r="5" spans="1:9" ht="14.25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3">
        <v>8</v>
      </c>
      <c r="I5" s="17">
        <v>9</v>
      </c>
    </row>
    <row r="6" spans="1:9" s="38" customFormat="1" ht="14.25">
      <c r="A6" s="35" t="s">
        <v>25</v>
      </c>
      <c r="B6" s="36">
        <f>B7+B13</f>
        <v>164515.7</v>
      </c>
      <c r="C6" s="36">
        <f>C7+C13</f>
        <v>167125.59999999998</v>
      </c>
      <c r="D6" s="37">
        <f>C6/B6*100</f>
        <v>101.58641394104026</v>
      </c>
      <c r="E6" s="36">
        <v>191105.4</v>
      </c>
      <c r="F6" s="36">
        <v>192575</v>
      </c>
      <c r="G6" s="37">
        <f>F6/E6*100</f>
        <v>100.76899972475921</v>
      </c>
      <c r="H6" s="54">
        <v>105.4</v>
      </c>
      <c r="I6" s="37">
        <f>F6/C6*100-100</f>
        <v>15.22770898055117</v>
      </c>
    </row>
    <row r="7" spans="1:9" s="19" customFormat="1" ht="15">
      <c r="A7" s="18" t="s">
        <v>18</v>
      </c>
      <c r="B7" s="26">
        <v>130662.5</v>
      </c>
      <c r="C7" s="26">
        <v>136374.3</v>
      </c>
      <c r="D7" s="37">
        <f>C7/B7*100</f>
        <v>104.37141490481201</v>
      </c>
      <c r="E7" s="26">
        <v>154756.8</v>
      </c>
      <c r="F7" s="26">
        <v>157161.4</v>
      </c>
      <c r="G7" s="37">
        <f>F7/E7*100</f>
        <v>101.5537927897191</v>
      </c>
      <c r="H7" s="54">
        <f aca="true" t="shared" si="0" ref="H7:H21">F7-C7</f>
        <v>20787.100000000006</v>
      </c>
      <c r="I7" s="37">
        <f aca="true" t="shared" si="1" ref="I7:I21">F7/C7*100-100</f>
        <v>15.242681355651328</v>
      </c>
    </row>
    <row r="8" spans="1:9" s="14" customFormat="1" ht="30">
      <c r="A8" s="30" t="s">
        <v>34</v>
      </c>
      <c r="B8" s="27">
        <v>81889.8</v>
      </c>
      <c r="C8" s="27">
        <v>85181</v>
      </c>
      <c r="D8" s="37">
        <f aca="true" t="shared" si="2" ref="D8:D18">C8/B8*100</f>
        <v>104.01905976080047</v>
      </c>
      <c r="E8" s="27">
        <v>94741.1</v>
      </c>
      <c r="F8" s="27">
        <v>95362.1</v>
      </c>
      <c r="G8" s="37">
        <f aca="true" t="shared" si="3" ref="G8:G21">F8/E8*100</f>
        <v>100.65547054024071</v>
      </c>
      <c r="H8" s="54">
        <f t="shared" si="0"/>
        <v>10181.100000000006</v>
      </c>
      <c r="I8" s="37">
        <f t="shared" si="1"/>
        <v>11.952313309306064</v>
      </c>
    </row>
    <row r="9" spans="1:9" s="14" customFormat="1" ht="60">
      <c r="A9" s="30" t="s">
        <v>35</v>
      </c>
      <c r="B9" s="27">
        <v>9344.7</v>
      </c>
      <c r="C9" s="27">
        <v>10380.3</v>
      </c>
      <c r="D9" s="37">
        <f t="shared" si="2"/>
        <v>111.08221772769589</v>
      </c>
      <c r="E9" s="27">
        <v>12575.9</v>
      </c>
      <c r="F9" s="27">
        <v>12515</v>
      </c>
      <c r="G9" s="37">
        <f t="shared" si="3"/>
        <v>99.5157404241446</v>
      </c>
      <c r="H9" s="54">
        <f t="shared" si="0"/>
        <v>2134.7000000000007</v>
      </c>
      <c r="I9" s="37">
        <f t="shared" si="1"/>
        <v>20.564916235561597</v>
      </c>
    </row>
    <row r="10" spans="1:9" s="14" customFormat="1" ht="60">
      <c r="A10" s="30" t="s">
        <v>36</v>
      </c>
      <c r="B10" s="27">
        <v>1702</v>
      </c>
      <c r="C10" s="27">
        <v>1878.7</v>
      </c>
      <c r="D10" s="37">
        <f t="shared" si="2"/>
        <v>110.38190364277321</v>
      </c>
      <c r="E10" s="27">
        <v>2526.1</v>
      </c>
      <c r="F10" s="27">
        <v>2030.4</v>
      </c>
      <c r="G10" s="37">
        <f t="shared" si="3"/>
        <v>80.37686552393018</v>
      </c>
      <c r="H10" s="54">
        <f t="shared" si="0"/>
        <v>151.70000000000005</v>
      </c>
      <c r="I10" s="37">
        <f t="shared" si="1"/>
        <v>8.07473252781179</v>
      </c>
    </row>
    <row r="11" spans="1:9" s="14" customFormat="1" ht="30">
      <c r="A11" s="30" t="s">
        <v>51</v>
      </c>
      <c r="B11" s="27">
        <v>33626</v>
      </c>
      <c r="C11" s="27">
        <v>34353.4</v>
      </c>
      <c r="D11" s="37">
        <f t="shared" si="2"/>
        <v>102.16320704216974</v>
      </c>
      <c r="E11" s="27">
        <v>40613.7</v>
      </c>
      <c r="F11" s="27">
        <v>42612.3</v>
      </c>
      <c r="G11" s="37">
        <f t="shared" si="3"/>
        <v>104.92099956418647</v>
      </c>
      <c r="H11" s="54">
        <f t="shared" si="0"/>
        <v>8258.900000000001</v>
      </c>
      <c r="I11" s="37">
        <f t="shared" si="1"/>
        <v>24.040997397637497</v>
      </c>
    </row>
    <row r="12" spans="1:9" s="14" customFormat="1" ht="15">
      <c r="A12" s="30" t="s">
        <v>1</v>
      </c>
      <c r="B12" s="27">
        <v>4100</v>
      </c>
      <c r="C12" s="27">
        <v>4580.9</v>
      </c>
      <c r="D12" s="37">
        <f t="shared" si="2"/>
        <v>111.72926829268293</v>
      </c>
      <c r="E12" s="27">
        <v>4300</v>
      </c>
      <c r="F12" s="27">
        <v>4641.6</v>
      </c>
      <c r="G12" s="37">
        <f t="shared" si="3"/>
        <v>107.94418604651163</v>
      </c>
      <c r="H12" s="54">
        <f t="shared" si="0"/>
        <v>60.70000000000073</v>
      </c>
      <c r="I12" s="37">
        <f t="shared" si="1"/>
        <v>1.3250671265472107</v>
      </c>
    </row>
    <row r="13" spans="1:9" s="19" customFormat="1" ht="15">
      <c r="A13" s="18" t="s">
        <v>19</v>
      </c>
      <c r="B13" s="26">
        <v>33853.2</v>
      </c>
      <c r="C13" s="26">
        <v>30751.3</v>
      </c>
      <c r="D13" s="37">
        <f t="shared" si="2"/>
        <v>90.83720298228823</v>
      </c>
      <c r="E13" s="26">
        <v>36348.6</v>
      </c>
      <c r="F13" s="26">
        <v>35413.6</v>
      </c>
      <c r="G13" s="37">
        <f t="shared" si="3"/>
        <v>97.42768634830502</v>
      </c>
      <c r="H13" s="54">
        <f t="shared" si="0"/>
        <v>4662.299999999999</v>
      </c>
      <c r="I13" s="37">
        <f t="shared" si="1"/>
        <v>15.161310253550255</v>
      </c>
    </row>
    <row r="14" spans="1:9" ht="45">
      <c r="A14" s="20" t="s">
        <v>50</v>
      </c>
      <c r="B14" s="27">
        <v>19391.3</v>
      </c>
      <c r="C14" s="27">
        <v>16890.2</v>
      </c>
      <c r="D14" s="37">
        <f t="shared" si="2"/>
        <v>87.10194778070579</v>
      </c>
      <c r="E14" s="27">
        <v>19358</v>
      </c>
      <c r="F14" s="27">
        <v>18601.8</v>
      </c>
      <c r="G14" s="37">
        <f t="shared" si="3"/>
        <v>96.0936047112305</v>
      </c>
      <c r="H14" s="54">
        <f t="shared" si="0"/>
        <v>1711.5999999999985</v>
      </c>
      <c r="I14" s="37">
        <f t="shared" si="1"/>
        <v>10.133686990088918</v>
      </c>
    </row>
    <row r="15" spans="1:9" ht="45">
      <c r="A15" s="20" t="s">
        <v>37</v>
      </c>
      <c r="B15" s="27">
        <v>750</v>
      </c>
      <c r="C15" s="27">
        <v>746.8</v>
      </c>
      <c r="D15" s="37">
        <f t="shared" si="2"/>
        <v>99.57333333333332</v>
      </c>
      <c r="E15" s="27">
        <v>742.6</v>
      </c>
      <c r="F15" s="27">
        <v>870.4</v>
      </c>
      <c r="G15" s="37">
        <f t="shared" si="3"/>
        <v>117.20980339348235</v>
      </c>
      <c r="H15" s="54">
        <f t="shared" si="0"/>
        <v>123.60000000000002</v>
      </c>
      <c r="I15" s="37">
        <f t="shared" si="1"/>
        <v>16.550615961435454</v>
      </c>
    </row>
    <row r="16" spans="1:9" ht="60">
      <c r="A16" s="20" t="s">
        <v>38</v>
      </c>
      <c r="B16" s="27">
        <v>10072.1</v>
      </c>
      <c r="C16" s="27">
        <v>9403.9</v>
      </c>
      <c r="D16" s="37">
        <f t="shared" si="2"/>
        <v>93.3658323487654</v>
      </c>
      <c r="E16" s="27">
        <v>8397.2</v>
      </c>
      <c r="F16" s="27">
        <v>9669.4</v>
      </c>
      <c r="G16" s="37">
        <f t="shared" si="3"/>
        <v>115.15028819130184</v>
      </c>
      <c r="H16" s="54">
        <f t="shared" si="0"/>
        <v>265.5</v>
      </c>
      <c r="I16" s="37">
        <f t="shared" si="1"/>
        <v>2.8232967173194083</v>
      </c>
    </row>
    <row r="17" spans="1:9" ht="30">
      <c r="A17" s="20" t="s">
        <v>5</v>
      </c>
      <c r="B17" s="27">
        <v>1439.8</v>
      </c>
      <c r="C17" s="27">
        <v>1108.6</v>
      </c>
      <c r="D17" s="37">
        <f t="shared" si="2"/>
        <v>76.99680511182109</v>
      </c>
      <c r="E17" s="27">
        <v>5145.6</v>
      </c>
      <c r="F17" s="27">
        <v>3442.1</v>
      </c>
      <c r="G17" s="37">
        <f t="shared" si="3"/>
        <v>66.89404539800995</v>
      </c>
      <c r="H17" s="54">
        <f t="shared" si="0"/>
        <v>2333.5</v>
      </c>
      <c r="I17" s="37">
        <f t="shared" si="1"/>
        <v>210.49070900234528</v>
      </c>
    </row>
    <row r="18" spans="1:9" ht="15">
      <c r="A18" s="20" t="s">
        <v>6</v>
      </c>
      <c r="B18" s="27">
        <v>2200</v>
      </c>
      <c r="C18" s="27">
        <v>2601.8</v>
      </c>
      <c r="D18" s="37">
        <f t="shared" si="2"/>
        <v>118.26363636363637</v>
      </c>
      <c r="E18" s="27">
        <v>2705.2</v>
      </c>
      <c r="F18" s="27">
        <v>2829.9</v>
      </c>
      <c r="G18" s="37">
        <f t="shared" si="3"/>
        <v>104.60964069200061</v>
      </c>
      <c r="H18" s="54">
        <f t="shared" si="0"/>
        <v>228.0999999999999</v>
      </c>
      <c r="I18" s="37">
        <f t="shared" si="1"/>
        <v>8.767007456376348</v>
      </c>
    </row>
    <row r="19" spans="1:9" ht="15">
      <c r="A19" s="20" t="s">
        <v>17</v>
      </c>
      <c r="B19" s="27">
        <v>0</v>
      </c>
      <c r="C19" s="27">
        <v>-0.1</v>
      </c>
      <c r="D19" s="37">
        <v>0</v>
      </c>
      <c r="E19" s="27"/>
      <c r="F19" s="27"/>
      <c r="G19" s="37">
        <v>0</v>
      </c>
      <c r="H19" s="54">
        <f t="shared" si="0"/>
        <v>0.1</v>
      </c>
      <c r="I19" s="37">
        <f t="shared" si="1"/>
        <v>-100</v>
      </c>
    </row>
    <row r="20" spans="1:9" s="44" customFormat="1" ht="15">
      <c r="A20" s="42" t="s">
        <v>26</v>
      </c>
      <c r="B20" s="43">
        <v>717790.8</v>
      </c>
      <c r="C20" s="43">
        <v>698766</v>
      </c>
      <c r="D20" s="37">
        <f>C20/B20*100</f>
        <v>97.34953415396241</v>
      </c>
      <c r="E20" s="43">
        <v>945347</v>
      </c>
      <c r="F20" s="43">
        <v>869412.7</v>
      </c>
      <c r="G20" s="37">
        <f t="shared" si="3"/>
        <v>91.96757381152105</v>
      </c>
      <c r="H20" s="54">
        <f t="shared" si="0"/>
        <v>170646.69999999995</v>
      </c>
      <c r="I20" s="37">
        <f t="shared" si="1"/>
        <v>24.421151000477977</v>
      </c>
    </row>
    <row r="21" spans="1:13" s="41" customFormat="1" ht="15">
      <c r="A21" s="39" t="s">
        <v>27</v>
      </c>
      <c r="B21" s="36">
        <f>B6+B20</f>
        <v>882306.5</v>
      </c>
      <c r="C21" s="36">
        <f>C6+C20</f>
        <v>865891.6</v>
      </c>
      <c r="D21" s="37">
        <f>C21/B21*100</f>
        <v>98.13954674481033</v>
      </c>
      <c r="E21" s="36">
        <v>1136452.4</v>
      </c>
      <c r="F21" s="36">
        <v>1061987.7</v>
      </c>
      <c r="G21" s="37">
        <f t="shared" si="3"/>
        <v>93.44761821964563</v>
      </c>
      <c r="H21" s="54">
        <f t="shared" si="0"/>
        <v>196096.09999999998</v>
      </c>
      <c r="I21" s="37">
        <f t="shared" si="1"/>
        <v>22.646726218385766</v>
      </c>
      <c r="J21" s="40"/>
      <c r="K21" s="40"/>
      <c r="L21" s="40"/>
      <c r="M21" s="40"/>
    </row>
    <row r="22" spans="2:3" ht="11.25">
      <c r="B22" s="21"/>
      <c r="C22" s="21"/>
    </row>
    <row r="24" ht="15.75">
      <c r="A24" s="22"/>
    </row>
  </sheetData>
  <sheetProtection/>
  <mergeCells count="6">
    <mergeCell ref="E3:G3"/>
    <mergeCell ref="A3:A4"/>
    <mergeCell ref="H3:I3"/>
    <mergeCell ref="B3:D3"/>
    <mergeCell ref="A2:I2"/>
    <mergeCell ref="G1:I1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46" sqref="D46"/>
    </sheetView>
  </sheetViews>
  <sheetFormatPr defaultColWidth="9.66015625" defaultRowHeight="11.25"/>
  <cols>
    <col min="1" max="1" width="60" style="1" customWidth="1"/>
    <col min="2" max="2" width="23.83203125" style="1" customWidth="1"/>
    <col min="3" max="3" width="17" style="1" customWidth="1"/>
    <col min="4" max="4" width="14.83203125" style="1" customWidth="1"/>
    <col min="5" max="5" width="14.33203125" style="1" customWidth="1"/>
    <col min="6" max="13" width="15" style="1" customWidth="1"/>
    <col min="14" max="15" width="14" style="1" customWidth="1"/>
    <col min="16" max="16" width="25.66015625" style="1" customWidth="1"/>
    <col min="17" max="17" width="23.66015625" style="1" customWidth="1"/>
    <col min="18" max="18" width="19.66015625" style="1" customWidth="1"/>
    <col min="19" max="19" width="20.33203125" style="1" customWidth="1"/>
    <col min="20" max="20" width="21.66015625" style="1" customWidth="1"/>
    <col min="21" max="21" width="19.66015625" style="1" customWidth="1"/>
    <col min="22" max="22" width="20.5" style="1" customWidth="1"/>
    <col min="23" max="16384" width="9.66015625" style="1" customWidth="1"/>
  </cols>
  <sheetData>
    <row r="3" spans="2:15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5" spans="1:22" ht="15.75" customHeight="1">
      <c r="A5" s="58"/>
      <c r="B5" s="5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8"/>
      <c r="Q5" s="58"/>
      <c r="R5" s="58"/>
      <c r="S5" s="58"/>
      <c r="T5" s="60"/>
      <c r="U5" s="61"/>
      <c r="V5" s="62"/>
    </row>
    <row r="6" spans="1:22" ht="95.25" customHeight="1">
      <c r="A6" s="59"/>
      <c r="B6" s="5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59"/>
      <c r="Q6" s="59"/>
      <c r="R6" s="59"/>
      <c r="S6" s="59"/>
      <c r="T6" s="2"/>
      <c r="U6" s="2"/>
      <c r="V6" s="2"/>
    </row>
    <row r="7" spans="1:22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"/>
      <c r="U7" s="2"/>
      <c r="V7" s="2"/>
    </row>
    <row r="8" spans="1:22" ht="15.75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</row>
    <row r="9" spans="1:22" s="9" customFormat="1" ht="15.75">
      <c r="A9" s="1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/>
      <c r="P9" s="3"/>
      <c r="Q9" s="7"/>
      <c r="R9" s="7"/>
      <c r="S9" s="7"/>
      <c r="T9" s="8"/>
      <c r="U9" s="8"/>
      <c r="V9" s="8"/>
    </row>
    <row r="10" spans="1:22" ht="15.75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</row>
    <row r="11" spans="1:22" ht="15.75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</row>
    <row r="12" spans="1:22" ht="15.7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</row>
    <row r="13" spans="1:22" ht="15.7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</row>
    <row r="14" spans="1:22" ht="15.7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4"/>
      <c r="V14" s="4"/>
    </row>
    <row r="15" spans="1:22" ht="15.7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</row>
    <row r="16" spans="1:22" ht="15.7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</row>
    <row r="17" spans="1:22" ht="15.7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  <c r="V17" s="4"/>
    </row>
    <row r="18" spans="1:22" ht="15.7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4"/>
      <c r="V18" s="4"/>
    </row>
    <row r="19" spans="1:22" ht="15.7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  <c r="V19" s="4"/>
    </row>
    <row r="20" spans="1:22" ht="15.7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4"/>
      <c r="V20" s="4"/>
    </row>
    <row r="21" spans="1:22" ht="15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4"/>
      <c r="V21" s="4"/>
    </row>
    <row r="22" spans="1:22" ht="15.7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4"/>
      <c r="V22" s="4"/>
    </row>
    <row r="23" spans="1:22" s="9" customFormat="1" ht="15.7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"/>
      <c r="P23" s="3"/>
      <c r="Q23" s="7"/>
      <c r="R23" s="7"/>
      <c r="S23" s="7"/>
      <c r="T23" s="8"/>
      <c r="U23" s="8"/>
      <c r="V23" s="8"/>
    </row>
    <row r="24" spans="1:22" ht="15.7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4"/>
      <c r="V24" s="4"/>
    </row>
    <row r="25" spans="1:22" ht="15.7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4"/>
      <c r="V25" s="4"/>
    </row>
    <row r="26" spans="1:22" ht="15.7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4"/>
      <c r="V26" s="4"/>
    </row>
    <row r="27" spans="1:22" ht="15.7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4"/>
      <c r="V27" s="4"/>
    </row>
    <row r="28" spans="1:22" ht="15.7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4"/>
      <c r="V28" s="4"/>
    </row>
    <row r="29" spans="1:22" ht="15.7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4"/>
      <c r="V29" s="4"/>
    </row>
    <row r="30" spans="1:22" ht="15.7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4"/>
      <c r="V30" s="4"/>
    </row>
    <row r="31" spans="1:22" ht="15.7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4"/>
      <c r="V31" s="4"/>
    </row>
    <row r="32" spans="1:22" ht="15.7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4"/>
      <c r="V32" s="4"/>
    </row>
    <row r="33" spans="1:22" ht="15.7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4"/>
      <c r="V33" s="4"/>
    </row>
    <row r="34" spans="1:22" ht="15.7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4"/>
      <c r="V34" s="4"/>
    </row>
    <row r="35" spans="1:22" ht="15.7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</row>
    <row r="36" spans="1:22" ht="15.7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4"/>
      <c r="V36" s="4"/>
    </row>
    <row r="37" spans="1:22" ht="15.7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4"/>
      <c r="V37" s="4"/>
    </row>
    <row r="38" spans="1:22" s="9" customFormat="1" ht="15.75">
      <c r="A38" s="1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"/>
      <c r="P38" s="3"/>
      <c r="Q38" s="7"/>
      <c r="R38" s="7"/>
      <c r="S38" s="7"/>
      <c r="T38" s="8"/>
      <c r="U38" s="8"/>
      <c r="V38" s="8"/>
    </row>
    <row r="39" spans="1:22" s="6" customFormat="1" ht="15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"/>
      <c r="P39" s="3"/>
      <c r="Q39" s="24"/>
      <c r="R39" s="24"/>
      <c r="S39" s="7"/>
      <c r="T39" s="25"/>
      <c r="U39" s="25"/>
      <c r="V39" s="25"/>
    </row>
  </sheetData>
  <sheetProtection/>
  <mergeCells count="7">
    <mergeCell ref="T5:V5"/>
    <mergeCell ref="A5:A6"/>
    <mergeCell ref="B5:B6"/>
    <mergeCell ref="P5:P6"/>
    <mergeCell ref="Q5:Q6"/>
    <mergeCell ref="R5:R6"/>
    <mergeCell ref="S5:S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 БУТЕНКО</dc:creator>
  <cp:keywords/>
  <dc:description/>
  <cp:lastModifiedBy>User</cp:lastModifiedBy>
  <cp:lastPrinted>2023-05-03T05:27:13Z</cp:lastPrinted>
  <dcterms:created xsi:type="dcterms:W3CDTF">2008-10-27T05:50:51Z</dcterms:created>
  <dcterms:modified xsi:type="dcterms:W3CDTF">2023-05-03T05:29:28Z</dcterms:modified>
  <cp:category/>
  <cp:version/>
  <cp:contentType/>
  <cp:contentStatus/>
</cp:coreProperties>
</file>