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0232A9B-6FC9-4021-AB44-9557E6031D75}" xr6:coauthVersionLast="47" xr6:coauthVersionMax="47" xr10:uidLastSave="{00000000-0000-0000-0000-000000000000}"/>
  <bookViews>
    <workbookView xWindow="1710" yWindow="1140" windowWidth="23085" windowHeight="14310" firstSheet="1" activeTab="1" xr2:uid="{00000000-000D-0000-FFFF-FFFF00000000}"/>
  </bookViews>
  <sheets>
    <sheet name="2021-2022" sheetId="2" state="hidden" r:id="rId1"/>
    <sheet name="2024" sheetId="3" r:id="rId2"/>
    <sheet name="2025-2026" sheetId="4" r:id="rId3"/>
  </sheets>
  <calcPr calcId="191029"/>
</workbook>
</file>

<file path=xl/calcChain.xml><?xml version="1.0" encoding="utf-8"?>
<calcChain xmlns="http://schemas.openxmlformats.org/spreadsheetml/2006/main">
  <c r="E18" i="3" l="1"/>
  <c r="D18" i="3"/>
  <c r="E27" i="3"/>
  <c r="D27" i="3"/>
  <c r="E29" i="3" l="1"/>
  <c r="D11" i="3"/>
  <c r="C11" i="3" s="1"/>
  <c r="C17" i="3"/>
  <c r="C16" i="3"/>
  <c r="D29" i="3" l="1"/>
  <c r="C17" i="4"/>
  <c r="C16" i="4"/>
  <c r="C15" i="4"/>
  <c r="C13" i="4"/>
  <c r="C12" i="4"/>
  <c r="H16" i="4"/>
  <c r="G16" i="4"/>
  <c r="F17" i="4"/>
  <c r="F16" i="4" s="1"/>
  <c r="G11" i="4"/>
  <c r="F11" i="4" s="1"/>
  <c r="F18" i="4" s="1"/>
  <c r="C28" i="3" l="1"/>
  <c r="C27" i="3" s="1"/>
  <c r="C26" i="3"/>
  <c r="C25" i="3"/>
  <c r="C24" i="3"/>
  <c r="C23" i="3"/>
  <c r="C22" i="3"/>
  <c r="C20" i="3" l="1"/>
  <c r="C21" i="3"/>
  <c r="C19" i="3"/>
  <c r="C18" i="3" s="1"/>
  <c r="C29" i="3" s="1"/>
  <c r="D16" i="4" l="1"/>
  <c r="E16" i="4"/>
  <c r="E18" i="4" s="1"/>
  <c r="G18" i="4"/>
  <c r="H18" i="4"/>
  <c r="C14" i="4" l="1"/>
  <c r="D11" i="4"/>
  <c r="D18" i="4" l="1"/>
  <c r="C18" i="4" s="1"/>
  <c r="C11" i="4"/>
  <c r="C15" i="3" l="1"/>
  <c r="D19" i="2" l="1"/>
  <c r="E19" i="2"/>
  <c r="E25" i="2" s="1"/>
  <c r="C24" i="2"/>
  <c r="F23" i="2"/>
  <c r="F19" i="2" s="1"/>
  <c r="C22" i="2"/>
  <c r="C21" i="2"/>
  <c r="C20" i="2"/>
  <c r="H19" i="2"/>
  <c r="H25" i="2" s="1"/>
  <c r="G19" i="2"/>
  <c r="F18" i="2"/>
  <c r="C18" i="2"/>
  <c r="F17" i="2"/>
  <c r="C17" i="2"/>
  <c r="F16" i="2"/>
  <c r="C16" i="2"/>
  <c r="F15" i="2"/>
  <c r="C15" i="2"/>
  <c r="G14" i="2"/>
  <c r="F14" i="2" s="1"/>
  <c r="D14" i="2"/>
  <c r="C14" i="2" s="1"/>
  <c r="F25" i="2" l="1"/>
  <c r="C19" i="2"/>
  <c r="C25" i="2" s="1"/>
  <c r="G25" i="2"/>
  <c r="D25" i="2"/>
</calcChain>
</file>

<file path=xl/sharedStrings.xml><?xml version="1.0" encoding="utf-8"?>
<sst xmlns="http://schemas.openxmlformats.org/spreadsheetml/2006/main" count="137" uniqueCount="72">
  <si>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</si>
  <si>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</si>
  <si>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</si>
  <si>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</si>
  <si>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</si>
  <si>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</si>
  <si>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</si>
  <si>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</si>
  <si>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</si>
  <si>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</si>
  <si>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</si>
  <si>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</si>
  <si>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</si>
  <si>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</si>
  <si>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</si>
  <si>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</si>
  <si>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</si>
  <si>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</si>
  <si>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</si>
  <si>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</si>
  <si>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</si>
  <si>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</si>
  <si>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</si>
  <si>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</si>
  <si>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</si>
  <si>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</si>
  <si>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</si>
  <si>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</si>
  <si>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</si>
  <si>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</si>
  <si>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</si>
  <si>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</si>
  <si>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</si>
  <si>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</si>
  <si>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</si>
  <si>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</si>
  <si>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</si>
  <si>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</si>
  <si>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2024 год</t>
  </si>
  <si>
    <t>2025 год</t>
  </si>
  <si>
    <t>рублей</t>
  </si>
  <si>
    <t>Выполнение работ по содержанию автомобильных дорог общего пользования местного значения между населенными пунктами Александровского муниципального округа.</t>
  </si>
  <si>
    <t>Выполнение работ по содержанию автомобильных дорог общего пользования местного значения Александровского муниципального округа (г. Александровск, п. Лытвенский, п. Луньевка, п. Башмаки, п. Талый) и дорожных сооружений на них</t>
  </si>
  <si>
    <t>Ремонт автомобильной дороги по ул. Садовая от ул. Кирова до д. № 45 в г. Александровске</t>
  </si>
  <si>
    <t>Ремонт автомобильной дороги по ул. 10 Пятилетки от д. № 12 ул. Олимпийская до д. № 11 ул. Ворошилова в г. Александровске</t>
  </si>
  <si>
    <t xml:space="preserve">Ремонт автомобильной дороги по  ул. Матросова (участок от ул. Школьная до ул. Пролетарская) в р.п. Яйва
</t>
  </si>
  <si>
    <t>Ремонт автомобильной дороги по ул. Демьяна Бедного (участок от ул. Школьная до ул. Озерная) в р.п. Яйва</t>
  </si>
  <si>
    <t>Ремонт автомобильной дороги по ул. Уральская (участок от ул. Народная до ул. Яйвинская) в р.п. Яйва</t>
  </si>
  <si>
    <t>Ремонт автомобильной дороги «Кунгур-Соликамск» - Усть-Игум км 024+500-км 027+700</t>
  </si>
  <si>
    <t>Ремонт участка автомобильной дороги Яйва - п. Скопкортная - п. Чикман км 009+300-км 009+800</t>
  </si>
  <si>
    <t>Ремонт участка автомобильной дороги Яйва - п. Скопкортная - п. Чикман км 006+400-км 006+800</t>
  </si>
  <si>
    <t>Устройство водоотводных сооружений по ул. Чапаева</t>
  </si>
  <si>
    <t>Разработка проектно-сметной документации на капитальный ремонт мостовых сооружений на территории АМО</t>
  </si>
  <si>
    <t xml:space="preserve">Обустройство пешеходных переходов возле образовательных учреждений </t>
  </si>
  <si>
    <t>2.4.</t>
  </si>
  <si>
    <t>2.6.</t>
  </si>
  <si>
    <t>2.7.</t>
  </si>
  <si>
    <t>2.8.</t>
  </si>
  <si>
    <t>2026 год</t>
  </si>
  <si>
    <t>Приложение 10</t>
  </si>
  <si>
    <t>Приложение 11</t>
  </si>
  <si>
    <t>Содержание автомобильных дорог общего пользования местного значения в границах отдельных населенных пунктов Александровского муниципального округа (р.п.Всеволодо-Вильва, п. Карьер Известняк, п.Ивакинский Карьер, с.Усть-Игум) и дорожных сооружений на них</t>
  </si>
  <si>
    <t>Выполнение работ по содержанию автомобильных дорог общего пользования местного значения в границах отдельных населенных пунктов Александровского муниципального округа (р.п. Яйва, дер. Клестово,  п. Скопкортная,  п. Люзень,  с. Подслудное, д.Замельничная, д. Нижняя, д. Средняя и п. Камень) и дорожных сооружений на них</t>
  </si>
  <si>
    <t>Распределение средств муниципального дорожного фонда Александровского муниципального округа  Пермского края на 2024 год</t>
  </si>
  <si>
    <t>Распределение средств муниципального дорожного фонда Александровского муниципального округа Пермского края на 2025-2026 год</t>
  </si>
  <si>
    <t>Нераспределенный остаток</t>
  </si>
  <si>
    <t>1.5.</t>
  </si>
  <si>
    <t>1.6.</t>
  </si>
  <si>
    <t>Капитальный ремонт мостовых сооружений на территории АМО</t>
  </si>
  <si>
    <t>3.1.</t>
  </si>
  <si>
    <t xml:space="preserve">от ____  № __ </t>
  </si>
  <si>
    <t xml:space="preserve">от ____ № 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</si>
</sst>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3" fillId="0" borderId="0" xfId="0" applyNumberFormat="1" applyFont="1"/>
    <xf numFmtId="4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22" workbookViewId="0">
      <selection activeCell="B24" sqref="B24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16" t="s">
        <v>35</v>
      </c>
    </row>
    <row r="2" spans="1:8" ht="15.75" x14ac:dyDescent="0.25">
      <c r="H2" s="17" t="s">
        <v>23</v>
      </c>
    </row>
    <row r="3" spans="1:8" x14ac:dyDescent="0.25">
      <c r="H3" s="18" t="s">
        <v>37</v>
      </c>
    </row>
    <row r="4" spans="1:8" ht="15.75" x14ac:dyDescent="0.25">
      <c r="H4" s="16" t="s">
        <v>34</v>
      </c>
    </row>
    <row r="5" spans="1:8" ht="15.75" x14ac:dyDescent="0.25">
      <c r="H5" s="17" t="s">
        <v>23</v>
      </c>
    </row>
    <row r="6" spans="1:8" x14ac:dyDescent="0.25">
      <c r="H6" s="18" t="s">
        <v>33</v>
      </c>
    </row>
    <row r="8" spans="1:8" ht="48" customHeight="1" x14ac:dyDescent="0.3">
      <c r="A8" s="46" t="s">
        <v>24</v>
      </c>
      <c r="B8" s="46"/>
      <c r="C8" s="46"/>
      <c r="D8" s="46"/>
      <c r="E8" s="46"/>
      <c r="F8" s="46"/>
      <c r="G8" s="46"/>
      <c r="H8" s="46"/>
    </row>
    <row r="10" spans="1:8" ht="15.75" x14ac:dyDescent="0.25">
      <c r="A10" s="47" t="s">
        <v>0</v>
      </c>
      <c r="B10" s="48" t="s">
        <v>4</v>
      </c>
      <c r="C10" s="49" t="s">
        <v>25</v>
      </c>
      <c r="D10" s="49"/>
      <c r="E10" s="49"/>
      <c r="F10" s="49" t="s">
        <v>26</v>
      </c>
      <c r="G10" s="49"/>
      <c r="H10" s="49"/>
    </row>
    <row r="11" spans="1:8" ht="15.75" customHeight="1" x14ac:dyDescent="0.25">
      <c r="A11" s="47"/>
      <c r="B11" s="48"/>
      <c r="C11" s="50" t="s">
        <v>5</v>
      </c>
      <c r="D11" s="47" t="s">
        <v>1</v>
      </c>
      <c r="E11" s="47"/>
      <c r="F11" s="50" t="s">
        <v>5</v>
      </c>
      <c r="G11" s="47" t="s">
        <v>1</v>
      </c>
      <c r="H11" s="47"/>
    </row>
    <row r="12" spans="1:8" ht="63" x14ac:dyDescent="0.25">
      <c r="A12" s="47"/>
      <c r="B12" s="48"/>
      <c r="C12" s="50"/>
      <c r="D12" s="1" t="s">
        <v>16</v>
      </c>
      <c r="E12" s="1" t="s">
        <v>2</v>
      </c>
      <c r="F12" s="50"/>
      <c r="G12" s="1" t="s">
        <v>16</v>
      </c>
      <c r="H12" s="1" t="s">
        <v>2</v>
      </c>
    </row>
    <row r="13" spans="1:8" ht="15" customHeight="1" x14ac:dyDescent="0.2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 x14ac:dyDescent="0.25">
      <c r="A14" s="8" t="s">
        <v>6</v>
      </c>
      <c r="B14" s="21" t="s">
        <v>18</v>
      </c>
      <c r="C14" s="10">
        <f t="shared" ref="C14:C22" si="0">D14+E14</f>
        <v>25823.05</v>
      </c>
      <c r="D14" s="10">
        <f>D15+D16+D17+D18</f>
        <v>25823.05</v>
      </c>
      <c r="E14" s="10">
        <v>0</v>
      </c>
      <c r="F14" s="10">
        <f>G14+H14</f>
        <v>26565.13</v>
      </c>
      <c r="G14" s="10">
        <f>G15+G16+G17+G18</f>
        <v>26565.13</v>
      </c>
      <c r="H14" s="10">
        <v>0</v>
      </c>
    </row>
    <row r="15" spans="1:8" ht="47.25" x14ac:dyDescent="0.25">
      <c r="A15" s="4" t="s">
        <v>7</v>
      </c>
      <c r="B15" s="9" t="s">
        <v>19</v>
      </c>
      <c r="C15" s="5">
        <f t="shared" si="0"/>
        <v>14000</v>
      </c>
      <c r="D15" s="5">
        <v>14000</v>
      </c>
      <c r="E15" s="5">
        <v>0</v>
      </c>
      <c r="F15" s="5">
        <f>G15+H15</f>
        <v>14400</v>
      </c>
      <c r="G15" s="5">
        <v>14400</v>
      </c>
      <c r="H15" s="5">
        <v>0</v>
      </c>
    </row>
    <row r="16" spans="1:8" ht="63" x14ac:dyDescent="0.25">
      <c r="A16" s="4" t="s">
        <v>8</v>
      </c>
      <c r="B16" s="9" t="s">
        <v>20</v>
      </c>
      <c r="C16" s="5">
        <f t="shared" si="0"/>
        <v>4800</v>
      </c>
      <c r="D16" s="5">
        <v>4800</v>
      </c>
      <c r="E16" s="5">
        <v>0</v>
      </c>
      <c r="F16" s="5">
        <f>G16+H16</f>
        <v>4900</v>
      </c>
      <c r="G16" s="5">
        <v>4900</v>
      </c>
      <c r="H16" s="5">
        <v>0</v>
      </c>
    </row>
    <row r="17" spans="1:8" ht="63" x14ac:dyDescent="0.25">
      <c r="A17" s="4" t="s">
        <v>9</v>
      </c>
      <c r="B17" s="9" t="s">
        <v>21</v>
      </c>
      <c r="C17" s="5">
        <f t="shared" si="0"/>
        <v>3400</v>
      </c>
      <c r="D17" s="5">
        <v>3400</v>
      </c>
      <c r="E17" s="5">
        <v>0</v>
      </c>
      <c r="F17" s="5">
        <f>G17+H17</f>
        <v>3400</v>
      </c>
      <c r="G17" s="5">
        <v>3400</v>
      </c>
      <c r="H17" s="5">
        <v>0</v>
      </c>
    </row>
    <row r="18" spans="1:8" ht="47.25" x14ac:dyDescent="0.25">
      <c r="A18" s="4" t="s">
        <v>10</v>
      </c>
      <c r="B18" s="9" t="s">
        <v>22</v>
      </c>
      <c r="C18" s="5">
        <f t="shared" si="0"/>
        <v>3623.05</v>
      </c>
      <c r="D18" s="5">
        <v>3623.05</v>
      </c>
      <c r="E18" s="5">
        <v>0</v>
      </c>
      <c r="F18" s="5">
        <f>G18+H18</f>
        <v>3865.13</v>
      </c>
      <c r="G18" s="5">
        <v>3865.13</v>
      </c>
      <c r="H18" s="5">
        <v>0</v>
      </c>
    </row>
    <row r="19" spans="1:8" ht="47.25" x14ac:dyDescent="0.25">
      <c r="A19" s="4" t="s">
        <v>11</v>
      </c>
      <c r="B19" s="7" t="s">
        <v>17</v>
      </c>
      <c r="C19" s="11">
        <f t="shared" si="0"/>
        <v>62592.039999999994</v>
      </c>
      <c r="D19" s="10">
        <f>SUM(D20:D22)+D24</f>
        <v>6259.2</v>
      </c>
      <c r="E19" s="10">
        <f>SUM(E20:E22)+E24</f>
        <v>56332.84</v>
      </c>
      <c r="F19" s="11">
        <f>F23</f>
        <v>48965.67</v>
      </c>
      <c r="G19" s="11">
        <f>G23</f>
        <v>4896.57</v>
      </c>
      <c r="H19" s="11">
        <f>H23</f>
        <v>44069.1</v>
      </c>
    </row>
    <row r="20" spans="1:8" ht="220.5" x14ac:dyDescent="0.25">
      <c r="A20" s="4" t="s">
        <v>12</v>
      </c>
      <c r="B20" s="12" t="s">
        <v>27</v>
      </c>
      <c r="C20" s="5">
        <f t="shared" si="0"/>
        <v>22009</v>
      </c>
      <c r="D20" s="5">
        <v>2200.9</v>
      </c>
      <c r="E20" s="5">
        <v>19808.099999999999</v>
      </c>
      <c r="F20" s="5" t="s">
        <v>28</v>
      </c>
      <c r="G20" s="5" t="s">
        <v>28</v>
      </c>
      <c r="H20" s="5" t="s">
        <v>28</v>
      </c>
    </row>
    <row r="21" spans="1:8" ht="126" x14ac:dyDescent="0.25">
      <c r="A21" s="4" t="s">
        <v>13</v>
      </c>
      <c r="B21" s="13" t="s">
        <v>29</v>
      </c>
      <c r="C21" s="5">
        <f t="shared" si="0"/>
        <v>18413.330000000002</v>
      </c>
      <c r="D21" s="5">
        <v>1841.33</v>
      </c>
      <c r="E21" s="5">
        <v>16572</v>
      </c>
      <c r="F21" s="5" t="s">
        <v>28</v>
      </c>
      <c r="G21" s="5" t="s">
        <v>28</v>
      </c>
      <c r="H21" s="5" t="s">
        <v>28</v>
      </c>
    </row>
    <row r="22" spans="1:8" ht="126" x14ac:dyDescent="0.25">
      <c r="A22" s="4" t="s">
        <v>14</v>
      </c>
      <c r="B22" s="12" t="s">
        <v>30</v>
      </c>
      <c r="C22" s="5">
        <f t="shared" si="0"/>
        <v>8542.2199999999993</v>
      </c>
      <c r="D22" s="5">
        <v>854.22</v>
      </c>
      <c r="E22" s="5">
        <v>7688</v>
      </c>
      <c r="F22" s="5" t="s">
        <v>28</v>
      </c>
      <c r="G22" s="5" t="s">
        <v>28</v>
      </c>
      <c r="H22" s="5" t="s">
        <v>28</v>
      </c>
    </row>
    <row r="23" spans="1:8" ht="47.25" x14ac:dyDescent="0.25">
      <c r="A23" s="4" t="s">
        <v>31</v>
      </c>
      <c r="B23" s="12" t="s">
        <v>32</v>
      </c>
      <c r="C23" s="5" t="s">
        <v>28</v>
      </c>
      <c r="D23" s="5" t="s">
        <v>28</v>
      </c>
      <c r="E23" s="5" t="s">
        <v>28</v>
      </c>
      <c r="F23" s="5">
        <f>G23+H23</f>
        <v>48965.67</v>
      </c>
      <c r="G23" s="5">
        <v>4896.57</v>
      </c>
      <c r="H23" s="5">
        <v>44069.1</v>
      </c>
    </row>
    <row r="24" spans="1:8" ht="63" x14ac:dyDescent="0.25">
      <c r="A24" s="4" t="s">
        <v>15</v>
      </c>
      <c r="B24" s="22" t="s">
        <v>36</v>
      </c>
      <c r="C24" s="19">
        <f>D24+E24</f>
        <v>13627.49</v>
      </c>
      <c r="D24" s="19">
        <v>1362.75</v>
      </c>
      <c r="E24" s="19">
        <v>12264.74</v>
      </c>
      <c r="F24" s="5" t="s">
        <v>28</v>
      </c>
      <c r="G24" s="5" t="s">
        <v>28</v>
      </c>
      <c r="H24" s="5" t="s">
        <v>28</v>
      </c>
    </row>
    <row r="25" spans="1:8" ht="15.75" x14ac:dyDescent="0.25">
      <c r="A25" s="6"/>
      <c r="B25" s="7" t="s">
        <v>3</v>
      </c>
      <c r="C25" s="20">
        <f t="shared" ref="C25:H25" si="1">C14+C19</f>
        <v>88415.09</v>
      </c>
      <c r="D25" s="20">
        <f t="shared" si="1"/>
        <v>32082.25</v>
      </c>
      <c r="E25" s="20">
        <f t="shared" si="1"/>
        <v>56332.84</v>
      </c>
      <c r="F25" s="20">
        <f t="shared" si="1"/>
        <v>75530.8</v>
      </c>
      <c r="G25" s="20">
        <f t="shared" si="1"/>
        <v>31461.7</v>
      </c>
      <c r="H25" s="20">
        <f t="shared" si="1"/>
        <v>44069.1</v>
      </c>
    </row>
  </sheetData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6.42578125" style="27" customWidth="1"/>
    <col min="2" max="2" width="48.7109375" style="27" customWidth="1"/>
    <col min="3" max="3" width="16.85546875" style="27" customWidth="1"/>
    <col min="4" max="4" width="17" style="27" customWidth="1"/>
    <col min="5" max="5" width="17.28515625" style="27" customWidth="1"/>
    <col min="6" max="6" width="12" style="27" customWidth="1"/>
    <col min="7" max="7" width="10.42578125" style="27" bestFit="1" customWidth="1"/>
    <col min="8" max="16384" width="9.140625" style="27"/>
  </cols>
  <sheetData>
    <row r="1" spans="1:5" x14ac:dyDescent="0.25">
      <c r="D1" s="23"/>
      <c r="E1" s="23" t="s">
        <v>59</v>
      </c>
    </row>
    <row r="2" spans="1:5" x14ac:dyDescent="0.25">
      <c r="D2" s="23"/>
      <c r="E2" s="23" t="s">
        <v>23</v>
      </c>
    </row>
    <row r="3" spans="1:5" x14ac:dyDescent="0.25">
      <c r="D3" s="24"/>
      <c r="E3" s="24" t="s">
        <v>71</v>
      </c>
    </row>
    <row r="5" spans="1:5" ht="36" customHeight="1" x14ac:dyDescent="0.3">
      <c r="A5" s="46" t="s">
        <v>63</v>
      </c>
      <c r="B5" s="46"/>
      <c r="C5" s="46"/>
      <c r="D5" s="46"/>
      <c r="E5" s="46"/>
    </row>
    <row r="6" spans="1:5" x14ac:dyDescent="0.25">
      <c r="E6" s="28" t="s">
        <v>40</v>
      </c>
    </row>
    <row r="7" spans="1:5" ht="15.75" x14ac:dyDescent="0.25">
      <c r="A7" s="47" t="s">
        <v>0</v>
      </c>
      <c r="B7" s="48" t="s">
        <v>4</v>
      </c>
      <c r="C7" s="49" t="s">
        <v>38</v>
      </c>
      <c r="D7" s="49"/>
      <c r="E7" s="49"/>
    </row>
    <row r="8" spans="1:5" ht="15.75" customHeight="1" x14ac:dyDescent="0.25">
      <c r="A8" s="47"/>
      <c r="B8" s="48"/>
      <c r="C8" s="50" t="s">
        <v>5</v>
      </c>
      <c r="D8" s="47" t="s">
        <v>1</v>
      </c>
      <c r="E8" s="47"/>
    </row>
    <row r="9" spans="1:5" ht="47.25" x14ac:dyDescent="0.25">
      <c r="A9" s="47"/>
      <c r="B9" s="48"/>
      <c r="C9" s="50"/>
      <c r="D9" s="1" t="s">
        <v>16</v>
      </c>
      <c r="E9" s="1" t="s">
        <v>2</v>
      </c>
    </row>
    <row r="10" spans="1:5" ht="15" customHeight="1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</row>
    <row r="11" spans="1:5" ht="63" x14ac:dyDescent="0.25">
      <c r="A11" s="8" t="s">
        <v>6</v>
      </c>
      <c r="B11" s="29" t="s">
        <v>18</v>
      </c>
      <c r="C11" s="10">
        <f>D11+E11</f>
        <v>38396126.460000001</v>
      </c>
      <c r="D11" s="10">
        <f>SUM(D12:D17)</f>
        <v>38396126.460000001</v>
      </c>
      <c r="E11" s="10">
        <v>0</v>
      </c>
    </row>
    <row r="12" spans="1:5" ht="78.75" x14ac:dyDescent="0.25">
      <c r="A12" s="4" t="s">
        <v>7</v>
      </c>
      <c r="B12" s="30" t="s">
        <v>41</v>
      </c>
      <c r="C12" s="5">
        <v>16156673.34</v>
      </c>
      <c r="D12" s="35">
        <v>16156673.34</v>
      </c>
      <c r="E12" s="5">
        <v>0</v>
      </c>
    </row>
    <row r="13" spans="1:5" ht="94.5" x14ac:dyDescent="0.25">
      <c r="A13" s="4" t="s">
        <v>8</v>
      </c>
      <c r="B13" s="30" t="s">
        <v>42</v>
      </c>
      <c r="C13" s="5">
        <v>8362625.25</v>
      </c>
      <c r="D13" s="36">
        <v>8362625.25</v>
      </c>
      <c r="E13" s="5">
        <v>0</v>
      </c>
    </row>
    <row r="14" spans="1:5" ht="110.25" x14ac:dyDescent="0.25">
      <c r="A14" s="4" t="s">
        <v>9</v>
      </c>
      <c r="B14" s="30" t="s">
        <v>61</v>
      </c>
      <c r="C14" s="5">
        <v>6052092.0099999998</v>
      </c>
      <c r="D14" s="35">
        <v>6052092.0099999998</v>
      </c>
      <c r="E14" s="5">
        <v>0</v>
      </c>
    </row>
    <row r="15" spans="1:5" ht="141.75" x14ac:dyDescent="0.25">
      <c r="A15" s="4" t="s">
        <v>10</v>
      </c>
      <c r="B15" s="30" t="s">
        <v>62</v>
      </c>
      <c r="C15" s="5">
        <f t="shared" ref="C15" si="0">D15</f>
        <v>6500000</v>
      </c>
      <c r="D15" s="35">
        <v>6500000</v>
      </c>
      <c r="E15" s="37">
        <v>0</v>
      </c>
    </row>
    <row r="16" spans="1:5" ht="31.5" x14ac:dyDescent="0.25">
      <c r="A16" s="4" t="s">
        <v>66</v>
      </c>
      <c r="B16" s="32" t="s">
        <v>51</v>
      </c>
      <c r="C16" s="38">
        <f t="shared" ref="C16" si="1">SUM(D16:E16)</f>
        <v>223970.12</v>
      </c>
      <c r="D16" s="40">
        <v>223970.12</v>
      </c>
      <c r="E16" s="40">
        <v>0</v>
      </c>
    </row>
    <row r="17" spans="1:7" ht="31.5" x14ac:dyDescent="0.25">
      <c r="A17" s="4" t="s">
        <v>67</v>
      </c>
      <c r="B17" s="32" t="s">
        <v>53</v>
      </c>
      <c r="C17" s="38">
        <f>SUM(D17:E17)</f>
        <v>1100765.74</v>
      </c>
      <c r="D17" s="40">
        <v>1100765.74</v>
      </c>
      <c r="E17" s="40">
        <v>0</v>
      </c>
    </row>
    <row r="18" spans="1:7" ht="47.25" x14ac:dyDescent="0.25">
      <c r="A18" s="4" t="s">
        <v>11</v>
      </c>
      <c r="B18" s="31" t="s">
        <v>17</v>
      </c>
      <c r="C18" s="11">
        <f>SUM(C19:C26)</f>
        <v>26733111.130000003</v>
      </c>
      <c r="D18" s="11">
        <f t="shared" ref="D18:E18" si="2">SUM(D19:D26)</f>
        <v>3717311.13</v>
      </c>
      <c r="E18" s="11">
        <f t="shared" si="2"/>
        <v>23015800</v>
      </c>
    </row>
    <row r="19" spans="1:7" ht="37.5" customHeight="1" x14ac:dyDescent="0.25">
      <c r="A19" s="4" t="s">
        <v>12</v>
      </c>
      <c r="B19" s="32" t="s">
        <v>43</v>
      </c>
      <c r="C19" s="38">
        <f>D19+E19</f>
        <v>8320627.4199999999</v>
      </c>
      <c r="D19" s="40">
        <v>832062.75</v>
      </c>
      <c r="E19" s="40">
        <v>7488564.6699999999</v>
      </c>
      <c r="F19" s="33"/>
      <c r="G19" s="33"/>
    </row>
    <row r="20" spans="1:7" ht="55.5" customHeight="1" x14ac:dyDescent="0.25">
      <c r="A20" s="4" t="s">
        <v>13</v>
      </c>
      <c r="B20" s="32" t="s">
        <v>44</v>
      </c>
      <c r="C20" s="38">
        <f t="shared" ref="C20" si="3">D20+E20</f>
        <v>1860830.56</v>
      </c>
      <c r="D20" s="40">
        <v>186083.06</v>
      </c>
      <c r="E20" s="40">
        <v>1674747.5</v>
      </c>
      <c r="F20" s="33"/>
      <c r="G20" s="33"/>
    </row>
    <row r="21" spans="1:7" ht="55.5" customHeight="1" x14ac:dyDescent="0.25">
      <c r="A21" s="4" t="s">
        <v>14</v>
      </c>
      <c r="B21" s="41" t="s">
        <v>45</v>
      </c>
      <c r="C21" s="38">
        <f>D21+E21</f>
        <v>1386295.9700000002</v>
      </c>
      <c r="D21" s="40">
        <v>138629.6</v>
      </c>
      <c r="E21" s="40">
        <v>1247666.3700000001</v>
      </c>
      <c r="F21" s="33"/>
      <c r="G21" s="33"/>
    </row>
    <row r="22" spans="1:7" ht="55.5" customHeight="1" x14ac:dyDescent="0.25">
      <c r="A22" s="4" t="s">
        <v>54</v>
      </c>
      <c r="B22" s="32" t="s">
        <v>46</v>
      </c>
      <c r="C22" s="38">
        <f>SUM(D22:E22)</f>
        <v>2052620.28</v>
      </c>
      <c r="D22" s="40">
        <v>205262.03</v>
      </c>
      <c r="E22" s="40">
        <v>1847358.25</v>
      </c>
      <c r="F22" s="33"/>
      <c r="G22" s="33"/>
    </row>
    <row r="23" spans="1:7" ht="55.5" customHeight="1" x14ac:dyDescent="0.25">
      <c r="A23" s="4" t="s">
        <v>15</v>
      </c>
      <c r="B23" s="32" t="s">
        <v>47</v>
      </c>
      <c r="C23" s="38">
        <f t="shared" ref="C23:C26" si="4">SUM(D23:E23)</f>
        <v>1505736.9</v>
      </c>
      <c r="D23" s="40">
        <v>150573.69</v>
      </c>
      <c r="E23" s="40">
        <v>1355163.21</v>
      </c>
      <c r="F23" s="33"/>
      <c r="G23" s="33"/>
    </row>
    <row r="24" spans="1:7" ht="47.25" x14ac:dyDescent="0.25">
      <c r="A24" s="4" t="s">
        <v>55</v>
      </c>
      <c r="B24" s="32" t="s">
        <v>48</v>
      </c>
      <c r="C24" s="38">
        <f t="shared" si="4"/>
        <v>10447000</v>
      </c>
      <c r="D24" s="40">
        <v>1044700</v>
      </c>
      <c r="E24" s="40">
        <v>9402300</v>
      </c>
      <c r="F24" s="33"/>
      <c r="G24" s="33"/>
    </row>
    <row r="25" spans="1:7" ht="47.25" x14ac:dyDescent="0.25">
      <c r="A25" s="4" t="s">
        <v>56</v>
      </c>
      <c r="B25" s="32" t="s">
        <v>49</v>
      </c>
      <c r="C25" s="38">
        <f t="shared" si="4"/>
        <v>580000</v>
      </c>
      <c r="D25" s="40">
        <v>580000</v>
      </c>
      <c r="E25" s="40">
        <v>0</v>
      </c>
      <c r="F25" s="33"/>
      <c r="G25" s="33"/>
    </row>
    <row r="26" spans="1:7" ht="47.25" x14ac:dyDescent="0.25">
      <c r="A26" s="4" t="s">
        <v>57</v>
      </c>
      <c r="B26" s="32" t="s">
        <v>50</v>
      </c>
      <c r="C26" s="38">
        <f t="shared" si="4"/>
        <v>580000</v>
      </c>
      <c r="D26" s="40">
        <v>580000</v>
      </c>
      <c r="E26" s="40">
        <v>0</v>
      </c>
      <c r="F26" s="33"/>
      <c r="G26" s="33"/>
    </row>
    <row r="27" spans="1:7" ht="30.75" customHeight="1" x14ac:dyDescent="0.25">
      <c r="A27" s="42">
        <v>3</v>
      </c>
      <c r="B27" s="44" t="s">
        <v>68</v>
      </c>
      <c r="C27" s="43">
        <f>C28</f>
        <v>1677770.06</v>
      </c>
      <c r="D27" s="43">
        <f t="shared" ref="D27:E27" si="5">D28</f>
        <v>1677770.06</v>
      </c>
      <c r="E27" s="43">
        <f t="shared" si="5"/>
        <v>0</v>
      </c>
      <c r="F27" s="33"/>
      <c r="G27" s="33"/>
    </row>
    <row r="28" spans="1:7" ht="55.5" customHeight="1" x14ac:dyDescent="0.25">
      <c r="A28" s="4" t="s">
        <v>69</v>
      </c>
      <c r="B28" s="32" t="s">
        <v>52</v>
      </c>
      <c r="C28" s="38">
        <f>SUM(D28:E28)</f>
        <v>1677770.06</v>
      </c>
      <c r="D28" s="40">
        <v>1677770.06</v>
      </c>
      <c r="E28" s="40">
        <v>0</v>
      </c>
      <c r="F28" s="33"/>
      <c r="G28" s="33"/>
    </row>
    <row r="29" spans="1:7" ht="15.75" x14ac:dyDescent="0.25">
      <c r="A29" s="6"/>
      <c r="B29" s="7" t="s">
        <v>3</v>
      </c>
      <c r="C29" s="20">
        <f>C11+C18+C27</f>
        <v>66807007.650000006</v>
      </c>
      <c r="D29" s="20">
        <f t="shared" ref="D29:E29" si="6">D11+D18+D27</f>
        <v>43791207.650000006</v>
      </c>
      <c r="E29" s="20">
        <f t="shared" si="6"/>
        <v>23015800</v>
      </c>
    </row>
  </sheetData>
  <mergeCells count="6">
    <mergeCell ref="A5:E5"/>
    <mergeCell ref="A7:A9"/>
    <mergeCell ref="B7:B9"/>
    <mergeCell ref="C7:E7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"/>
  <sheetViews>
    <sheetView workbookViewId="0">
      <selection activeCell="I5" sqref="I5"/>
    </sheetView>
  </sheetViews>
  <sheetFormatPr defaultRowHeight="15" x14ac:dyDescent="0.25"/>
  <cols>
    <col min="1" max="1" width="6.42578125" style="27" customWidth="1"/>
    <col min="2" max="2" width="47.7109375" style="27" customWidth="1"/>
    <col min="3" max="3" width="15.42578125" style="27" customWidth="1"/>
    <col min="4" max="4" width="17.7109375" style="27" customWidth="1"/>
    <col min="5" max="5" width="16.7109375" style="27" customWidth="1"/>
    <col min="6" max="6" width="17.28515625" style="27" customWidth="1"/>
    <col min="7" max="7" width="18" style="27" customWidth="1"/>
    <col min="8" max="8" width="16.42578125" style="27" customWidth="1"/>
    <col min="9" max="16384" width="9.140625" style="27"/>
  </cols>
  <sheetData>
    <row r="1" spans="1:8" x14ac:dyDescent="0.25">
      <c r="E1" s="23"/>
      <c r="H1" s="23" t="s">
        <v>60</v>
      </c>
    </row>
    <row r="2" spans="1:8" x14ac:dyDescent="0.25">
      <c r="E2" s="23"/>
      <c r="H2" s="23" t="s">
        <v>23</v>
      </c>
    </row>
    <row r="3" spans="1:8" ht="11.25" customHeight="1" x14ac:dyDescent="0.25">
      <c r="E3" s="24"/>
      <c r="H3" s="24" t="s">
        <v>70</v>
      </c>
    </row>
    <row r="4" spans="1:8" hidden="1" x14ac:dyDescent="0.25"/>
    <row r="5" spans="1:8" ht="43.5" customHeight="1" x14ac:dyDescent="0.3">
      <c r="A5" s="46" t="s">
        <v>64</v>
      </c>
      <c r="B5" s="46"/>
      <c r="C5" s="46"/>
      <c r="D5" s="46"/>
      <c r="E5" s="46"/>
      <c r="F5" s="46"/>
      <c r="G5" s="46"/>
      <c r="H5" s="46"/>
    </row>
    <row r="6" spans="1:8" x14ac:dyDescent="0.25">
      <c r="H6" s="28" t="s">
        <v>40</v>
      </c>
    </row>
    <row r="7" spans="1:8" ht="15.75" x14ac:dyDescent="0.25">
      <c r="A7" s="47" t="s">
        <v>0</v>
      </c>
      <c r="B7" s="48" t="s">
        <v>4</v>
      </c>
      <c r="C7" s="49" t="s">
        <v>39</v>
      </c>
      <c r="D7" s="49"/>
      <c r="E7" s="49"/>
      <c r="F7" s="55" t="s">
        <v>58</v>
      </c>
      <c r="G7" s="56"/>
      <c r="H7" s="57"/>
    </row>
    <row r="8" spans="1:8" ht="15.75" customHeight="1" x14ac:dyDescent="0.25">
      <c r="A8" s="47"/>
      <c r="B8" s="48"/>
      <c r="C8" s="50" t="s">
        <v>5</v>
      </c>
      <c r="D8" s="47" t="s">
        <v>1</v>
      </c>
      <c r="E8" s="47"/>
      <c r="F8" s="51" t="s">
        <v>5</v>
      </c>
      <c r="G8" s="53" t="s">
        <v>1</v>
      </c>
      <c r="H8" s="54"/>
    </row>
    <row r="9" spans="1:8" ht="47.25" x14ac:dyDescent="0.25">
      <c r="A9" s="47"/>
      <c r="B9" s="48"/>
      <c r="C9" s="50"/>
      <c r="D9" s="1" t="s">
        <v>16</v>
      </c>
      <c r="E9" s="1" t="s">
        <v>2</v>
      </c>
      <c r="F9" s="52"/>
      <c r="G9" s="26" t="s">
        <v>16</v>
      </c>
      <c r="H9" s="26" t="s">
        <v>2</v>
      </c>
    </row>
    <row r="10" spans="1:8" ht="15" customHeight="1" x14ac:dyDescent="0.25">
      <c r="A10" s="2">
        <v>1</v>
      </c>
      <c r="B10" s="2">
        <v>2</v>
      </c>
      <c r="C10" s="3">
        <v>6</v>
      </c>
      <c r="D10" s="2">
        <v>7</v>
      </c>
      <c r="E10" s="2">
        <v>8</v>
      </c>
      <c r="F10" s="45">
        <v>9</v>
      </c>
      <c r="G10" s="45">
        <v>10</v>
      </c>
      <c r="H10" s="45">
        <v>11</v>
      </c>
    </row>
    <row r="11" spans="1:8" ht="63" x14ac:dyDescent="0.25">
      <c r="A11" s="8" t="s">
        <v>6</v>
      </c>
      <c r="B11" s="14" t="s">
        <v>18</v>
      </c>
      <c r="C11" s="10">
        <f>D11+E11</f>
        <v>38568055.089999996</v>
      </c>
      <c r="D11" s="10">
        <f>D12+D13+D14+D15</f>
        <v>38568055.089999996</v>
      </c>
      <c r="E11" s="10">
        <v>0</v>
      </c>
      <c r="F11" s="39">
        <f>G11+H11</f>
        <v>40457889.789999999</v>
      </c>
      <c r="G11" s="39">
        <f>G12+G13+G14+G15</f>
        <v>40457889.789999999</v>
      </c>
      <c r="H11" s="39">
        <v>0</v>
      </c>
    </row>
    <row r="12" spans="1:8" ht="78.75" x14ac:dyDescent="0.25">
      <c r="A12" s="4" t="s">
        <v>7</v>
      </c>
      <c r="B12" s="9" t="s">
        <v>41</v>
      </c>
      <c r="C12" s="5">
        <f>D12+E12</f>
        <v>16948350.329999998</v>
      </c>
      <c r="D12" s="35">
        <v>16948350.329999998</v>
      </c>
      <c r="E12" s="5">
        <v>0</v>
      </c>
      <c r="F12" s="35">
        <v>17778819.5</v>
      </c>
      <c r="G12" s="35">
        <v>17778819.5</v>
      </c>
      <c r="H12" s="35">
        <v>0</v>
      </c>
    </row>
    <row r="13" spans="1:8" ht="94.5" x14ac:dyDescent="0.25">
      <c r="A13" s="4" t="s">
        <v>8</v>
      </c>
      <c r="B13" s="9" t="s">
        <v>42</v>
      </c>
      <c r="C13" s="5">
        <f>D13+E13</f>
        <v>8540423.9299999997</v>
      </c>
      <c r="D13" s="36">
        <v>8540423.9299999997</v>
      </c>
      <c r="E13" s="5">
        <v>0</v>
      </c>
      <c r="F13" s="35">
        <v>8958904.6999999993</v>
      </c>
      <c r="G13" s="35">
        <v>8958904.6999999993</v>
      </c>
      <c r="H13" s="35">
        <v>0</v>
      </c>
    </row>
    <row r="14" spans="1:8" ht="110.25" x14ac:dyDescent="0.25">
      <c r="A14" s="4" t="s">
        <v>9</v>
      </c>
      <c r="B14" s="9" t="s">
        <v>61</v>
      </c>
      <c r="C14" s="5">
        <f>D14+E14</f>
        <v>6260780.8300000001</v>
      </c>
      <c r="D14" s="35">
        <v>6260780.8300000001</v>
      </c>
      <c r="E14" s="5">
        <v>0</v>
      </c>
      <c r="F14" s="35">
        <v>6567559.0899999999</v>
      </c>
      <c r="G14" s="35">
        <v>6567559.0899999999</v>
      </c>
      <c r="H14" s="35">
        <v>0</v>
      </c>
    </row>
    <row r="15" spans="1:8" ht="141.75" x14ac:dyDescent="0.25">
      <c r="A15" s="4" t="s">
        <v>10</v>
      </c>
      <c r="B15" s="9" t="s">
        <v>62</v>
      </c>
      <c r="C15" s="5">
        <f>D15+E15</f>
        <v>6818500</v>
      </c>
      <c r="D15" s="36">
        <v>6818500</v>
      </c>
      <c r="E15" s="5">
        <v>0</v>
      </c>
      <c r="F15" s="35">
        <v>7152606.5</v>
      </c>
      <c r="G15" s="35">
        <v>7152606.5</v>
      </c>
      <c r="H15" s="35">
        <v>0</v>
      </c>
    </row>
    <row r="16" spans="1:8" ht="47.25" x14ac:dyDescent="0.25">
      <c r="A16" s="4" t="s">
        <v>11</v>
      </c>
      <c r="B16" s="15" t="s">
        <v>17</v>
      </c>
      <c r="C16" s="11">
        <f>C17</f>
        <v>26822652.559999999</v>
      </c>
      <c r="D16" s="11">
        <f t="shared" ref="D16:E16" si="0">D17</f>
        <v>5223152.5599999996</v>
      </c>
      <c r="E16" s="11">
        <f t="shared" si="0"/>
        <v>21599500</v>
      </c>
      <c r="F16" s="11">
        <f>F17</f>
        <v>24932817.859999999</v>
      </c>
      <c r="G16" s="11">
        <f>G17</f>
        <v>3333317.86</v>
      </c>
      <c r="H16" s="11">
        <f>H17</f>
        <v>21599500</v>
      </c>
    </row>
    <row r="17" spans="1:8" ht="15.75" x14ac:dyDescent="0.25">
      <c r="A17" s="4" t="s">
        <v>12</v>
      </c>
      <c r="B17" s="25" t="s">
        <v>65</v>
      </c>
      <c r="C17" s="5">
        <f>D17+E17</f>
        <v>26822652.559999999</v>
      </c>
      <c r="D17" s="5">
        <v>5223152.5599999996</v>
      </c>
      <c r="E17" s="5">
        <v>21599500</v>
      </c>
      <c r="F17" s="35">
        <f>G17+H17</f>
        <v>24932817.859999999</v>
      </c>
      <c r="G17" s="35">
        <v>3333317.86</v>
      </c>
      <c r="H17" s="35">
        <v>21599500</v>
      </c>
    </row>
    <row r="18" spans="1:8" ht="15.75" x14ac:dyDescent="0.25">
      <c r="A18" s="6"/>
      <c r="B18" s="7" t="s">
        <v>3</v>
      </c>
      <c r="C18" s="20">
        <f>D18+E18</f>
        <v>65390707.649999999</v>
      </c>
      <c r="D18" s="20">
        <f>D11+D16</f>
        <v>43791207.649999999</v>
      </c>
      <c r="E18" s="20">
        <f>E11+E16</f>
        <v>21599500</v>
      </c>
      <c r="F18" s="34">
        <f>F11+F16</f>
        <v>65390707.649999999</v>
      </c>
      <c r="G18" s="34">
        <f>G11+G16</f>
        <v>43791207.649999999</v>
      </c>
      <c r="H18" s="34">
        <f>H16+H11</f>
        <v>21599500</v>
      </c>
    </row>
  </sheetData>
  <mergeCells count="9">
    <mergeCell ref="F8:F9"/>
    <mergeCell ref="G8:H8"/>
    <mergeCell ref="A5:H5"/>
    <mergeCell ref="A7:A9"/>
    <mergeCell ref="B7:B9"/>
    <mergeCell ref="C7:E7"/>
    <mergeCell ref="F7:H7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2021-2022</vt:lpstr>
      <vt:lpstr>2024</vt:lpstr>
      <vt:lpstr>2025-2026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2023-11-30T09:20:15Z</dcterms:modified>
</cp:coreProperties>
</file>